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activeTab="0"/>
  </bookViews>
  <sheets>
    <sheet name="ISL-GELIR TABLOSU" sheetId="1" r:id="rId1"/>
    <sheet name="ISL-AKTIF" sheetId="2" r:id="rId2"/>
    <sheet name="ISL-PASIF" sheetId="3" r:id="rId3"/>
  </sheets>
  <definedNames/>
  <calcPr fullCalcOnLoad="1"/>
</workbook>
</file>

<file path=xl/sharedStrings.xml><?xml version="1.0" encoding="utf-8"?>
<sst xmlns="http://schemas.openxmlformats.org/spreadsheetml/2006/main" count="352" uniqueCount="195">
  <si>
    <t>ÖNCEKİ DÖNEM</t>
  </si>
  <si>
    <t>BRÜT SATIŞLAR</t>
  </si>
  <si>
    <t>NET SATIŞLAR</t>
  </si>
  <si>
    <t>BRÜT SATIŞ KARI VEYA ZARARI</t>
  </si>
  <si>
    <t>FAALİYET KARI VEYA ZARARI</t>
  </si>
  <si>
    <t>DİĞER FAALİYETLERDEN OLAĞAN GELİR VE KARLAR</t>
  </si>
  <si>
    <t>FİNANSMAN GİDERLERİ (-)</t>
  </si>
  <si>
    <t>OLAĞANDIŞI GELİR VE KARLAR</t>
  </si>
  <si>
    <t>DÖNEM KARI VEYA ZARARI</t>
  </si>
  <si>
    <t>DÖNEM NET KARI VEYA ZARARI</t>
  </si>
  <si>
    <t>Diğer Gelirler</t>
  </si>
  <si>
    <t>AYRINTILI BİLANÇOSU</t>
  </si>
  <si>
    <t>AKTİF (VARLIKLAR)</t>
  </si>
  <si>
    <t>CARİ DÖNEM</t>
  </si>
  <si>
    <t>I.</t>
  </si>
  <si>
    <t>DÖNEN VARLIKLAR</t>
  </si>
  <si>
    <t>1-</t>
  </si>
  <si>
    <t>Hazır Değerler</t>
  </si>
  <si>
    <t>Kasa</t>
  </si>
  <si>
    <t>2-</t>
  </si>
  <si>
    <t>Bankalar</t>
  </si>
  <si>
    <t>3-</t>
  </si>
  <si>
    <t>Alınan Çekler</t>
  </si>
  <si>
    <t>4-</t>
  </si>
  <si>
    <t>Diğer Hazır Değerler</t>
  </si>
  <si>
    <t>B-</t>
  </si>
  <si>
    <t>Menkul Kıymetler</t>
  </si>
  <si>
    <t>C-</t>
  </si>
  <si>
    <t>Ticari Alacaklar</t>
  </si>
  <si>
    <t>Alıcılar</t>
  </si>
  <si>
    <t>Verilen Depozito ve Teminatlar</t>
  </si>
  <si>
    <t>D-</t>
  </si>
  <si>
    <t>Diğer Alacaklar</t>
  </si>
  <si>
    <t>Ortaklardan Alacaklar</t>
  </si>
  <si>
    <t>İştiraklerden Alacaklar</t>
  </si>
  <si>
    <t>Personelden Alacaklar</t>
  </si>
  <si>
    <t>Diğer Çeşitli  Alacaklar</t>
  </si>
  <si>
    <t>5-</t>
  </si>
  <si>
    <t>Şüpheli Diğer Alacaklar</t>
  </si>
  <si>
    <t>6-</t>
  </si>
  <si>
    <t>Şüpheli Diğer Alacaklar Karşılığı (-)</t>
  </si>
  <si>
    <t>E-</t>
  </si>
  <si>
    <t>Stoklar</t>
  </si>
  <si>
    <t>İlk Madde Malzeme</t>
  </si>
  <si>
    <t>Ticari Mallar</t>
  </si>
  <si>
    <t>Diğer Stoklar</t>
  </si>
  <si>
    <t>G-</t>
  </si>
  <si>
    <t>Gelecek Aylara Gider ve Gelir Tahakkukları</t>
  </si>
  <si>
    <t>Gelecek Aylara Ait Giderler</t>
  </si>
  <si>
    <t>H-</t>
  </si>
  <si>
    <t>Diğer Dönen Varlıklar</t>
  </si>
  <si>
    <t>Peşin Ödenen Vergi ve Fonlar</t>
  </si>
  <si>
    <t>Devreden Katma Değer Vergisi</t>
  </si>
  <si>
    <t>İş Avansları</t>
  </si>
  <si>
    <t>DÖNEN VARLIKLAR TOPLAMI</t>
  </si>
  <si>
    <t>II.</t>
  </si>
  <si>
    <t>DURAN VARLIKLAR</t>
  </si>
  <si>
    <t>A-</t>
  </si>
  <si>
    <t>Mali Duran Varlıklar</t>
  </si>
  <si>
    <t>İştirakler</t>
  </si>
  <si>
    <t>Maddi Duran Varlıklar</t>
  </si>
  <si>
    <t>Arsa ve Araziler</t>
  </si>
  <si>
    <t>Binalar</t>
  </si>
  <si>
    <t>Tesis Makine ve Cihazlar</t>
  </si>
  <si>
    <t>Taşıtlar</t>
  </si>
  <si>
    <t>Demirbaşlar</t>
  </si>
  <si>
    <t>Birikmiş Amortismanlar (-)</t>
  </si>
  <si>
    <t>Maddi Olmayan Duran Varlıklar</t>
  </si>
  <si>
    <t>Kuruluş ve Örgütlenme Giderleri</t>
  </si>
  <si>
    <t>Özel Maliyetler</t>
  </si>
  <si>
    <t>Gelecek Yıllara Ait Giderler ve Gelir Tahakkukları</t>
  </si>
  <si>
    <t>Diğer Duran Varlıklar</t>
  </si>
  <si>
    <t>Gelecek Yıllarda İndirilecek KDV</t>
  </si>
  <si>
    <t>DURAN VARLIKLAR TOPLAMI</t>
  </si>
  <si>
    <t>AKTİF (VARLIKLAR) TOPLAMI</t>
  </si>
  <si>
    <t>NAZIM HESAPLAR</t>
  </si>
  <si>
    <t>PASİF (KAYNAKLAR)</t>
  </si>
  <si>
    <t>1.</t>
  </si>
  <si>
    <t>KISA VADELİ YABANCI KAYNAKLAR</t>
  </si>
  <si>
    <t>Mali Borçlar</t>
  </si>
  <si>
    <t>Banka Kredileri</t>
  </si>
  <si>
    <t>Ticari Borçlar</t>
  </si>
  <si>
    <t>Satıcılar</t>
  </si>
  <si>
    <t>Diğer Borçlar</t>
  </si>
  <si>
    <t>Ortaklara Borçlar</t>
  </si>
  <si>
    <t>Diğer Çeşitli Borçlar</t>
  </si>
  <si>
    <t>Personele Borçlar</t>
  </si>
  <si>
    <t>Alınan Avanslar</t>
  </si>
  <si>
    <t>Yıllara Yaygın İnşaat ve On.Haked.</t>
  </si>
  <si>
    <t>F-</t>
  </si>
  <si>
    <t>Ödenecek Vergi ve Diğ.Yükümlülükler</t>
  </si>
  <si>
    <t>Ödenecek Vergi ve Fonlar</t>
  </si>
  <si>
    <t>Ödenecek Sosyal Güvenlik Kesintileri</t>
  </si>
  <si>
    <t>Ödenecek Diğer Yükümlülükler</t>
  </si>
  <si>
    <t>Borç ve Gider Karşılıkları</t>
  </si>
  <si>
    <t>Gelecek Aylara Ait Gelir ve Gid.Tah.</t>
  </si>
  <si>
    <t>I-</t>
  </si>
  <si>
    <t>Diğer Kısa Vadeli Yabancı Kaynaklar</t>
  </si>
  <si>
    <t>KISA VADELİ YABANCI KAYNAKLAR TOPLAMI</t>
  </si>
  <si>
    <t>II-</t>
  </si>
  <si>
    <t>UZUN VADELİ YABANCI KAYNAKLAR</t>
  </si>
  <si>
    <t>Alınan Depozito ve Teminatlar</t>
  </si>
  <si>
    <t>Gelecek Yıllara Ait Gelirler ve Gider Tahakkukları</t>
  </si>
  <si>
    <t>Diğer Uzun Vadeli Yabancı Kaynaklar</t>
  </si>
  <si>
    <t>UZUN VADELİ YABANCI KAYNAKLAR TOPLAMI</t>
  </si>
  <si>
    <t>III-</t>
  </si>
  <si>
    <t>ÖZKAYNAKLAR</t>
  </si>
  <si>
    <t>Ödenmiş Sermaye</t>
  </si>
  <si>
    <t>Sermaye</t>
  </si>
  <si>
    <t>Ödenmemiş Sermaye (-)</t>
  </si>
  <si>
    <t>Sermaye Yedekleri</t>
  </si>
  <si>
    <t>MDV Yeniden Değerleme Artışları</t>
  </si>
  <si>
    <t>İştirakler Yeniden Değerleme Artışları</t>
  </si>
  <si>
    <t>Kar Yedekleri</t>
  </si>
  <si>
    <t>Geçmiş Yıl Karları</t>
  </si>
  <si>
    <t>Geçmiş Yıllar Zararları (-)</t>
  </si>
  <si>
    <t>Dönem Net Karı (Zararı)</t>
  </si>
  <si>
    <t>ÖZ KAYNAKLAR TOPLAMI</t>
  </si>
  <si>
    <t>PASİF (KAYNAKLAR) TOPLAMI</t>
  </si>
  <si>
    <t>Personel Avansları</t>
  </si>
  <si>
    <t>Bağlı Ortaklıklardan Alacaklar</t>
  </si>
  <si>
    <t>Bağlı Menkul Kıymetler</t>
  </si>
  <si>
    <t>Bağlı Ortaklıklar</t>
  </si>
  <si>
    <t>Özel Fonlar</t>
  </si>
  <si>
    <t>Önceki Dönem Gelir ve Karlar</t>
  </si>
  <si>
    <t>Dönem Net Gelir veya Gider Fazlası</t>
  </si>
  <si>
    <t>7-</t>
  </si>
  <si>
    <t>Şüpheli Ticari Alacaklar</t>
  </si>
  <si>
    <t>Şüpheli Ticari Alacaklar Karşılığı (-)</t>
  </si>
  <si>
    <t>Gelecek Yıllara Ait Giderler</t>
  </si>
  <si>
    <t>Kamu Kesimi Tahvil Senet ve Bonoları</t>
  </si>
  <si>
    <t>Faiz Gelirleri</t>
  </si>
  <si>
    <t>Yer Altı ve Yer Üstü Düzenleri</t>
  </si>
  <si>
    <t>Gelir Tahakkukları</t>
  </si>
  <si>
    <t>Bağlı Ortaklara Borçlar</t>
  </si>
  <si>
    <t>TMO MENSUPLARI SOSYAL YARDIM SANDIĞI VAKFI İKTİSADİ İŞLETMESİ</t>
  </si>
  <si>
    <t>GELİR TABLOSU</t>
  </si>
  <si>
    <t>A</t>
  </si>
  <si>
    <t>-</t>
  </si>
  <si>
    <t>Yurtiçi Satışlar</t>
  </si>
  <si>
    <t>Yurtdışı Satışlar</t>
  </si>
  <si>
    <t>B</t>
  </si>
  <si>
    <t>SATIŞ İNDİRİMLERİ ( - )</t>
  </si>
  <si>
    <t>Satıştan İadeler (-)</t>
  </si>
  <si>
    <t>Satış İskontoları (-)</t>
  </si>
  <si>
    <t>Diğer İndirimler</t>
  </si>
  <si>
    <t>C</t>
  </si>
  <si>
    <t>SATIŞLARIN MALİYETİ ( - )</t>
  </si>
  <si>
    <t>Satılan Mamüller Maliyeti (-)</t>
  </si>
  <si>
    <t>Satılan Ticari Mallar Maliyeti (-)</t>
  </si>
  <si>
    <t>Satılan Hizmet Maliyeti (-)</t>
  </si>
  <si>
    <t>Diğer Satışların  Maliyeti (-)</t>
  </si>
  <si>
    <t>D</t>
  </si>
  <si>
    <t>FAALİYET GİDERLERİ ( - )</t>
  </si>
  <si>
    <t>Araştırma ve Geliştirme Giderleri (-)</t>
  </si>
  <si>
    <t>Pazarlama Satış ve Dağıtım Giderleri (-)</t>
  </si>
  <si>
    <t>Genel Yönetim Giderleri (-)</t>
  </si>
  <si>
    <t>E</t>
  </si>
  <si>
    <t>İştiraklerden Temettü Gelirleri</t>
  </si>
  <si>
    <t>Bağlı Ortaklıklardan Temettü Gelirleri</t>
  </si>
  <si>
    <t>Komisyon Gelirleri</t>
  </si>
  <si>
    <t>Konusu Kalmayan Karşılıklar</t>
  </si>
  <si>
    <t>Menkul Kıymet Satış Karları</t>
  </si>
  <si>
    <t>Kambiyo Karları</t>
  </si>
  <si>
    <t>Reeskont Faiz Gelirleri</t>
  </si>
  <si>
    <t>Enflasyon Düzeltmesi Karları</t>
  </si>
  <si>
    <t>F</t>
  </si>
  <si>
    <t>DİĞER FAALİYETLERDEN OLAĞAN GİDER VE ZARARLAR ( -)</t>
  </si>
  <si>
    <t>Komisyon Giderleri (-)</t>
  </si>
  <si>
    <t>Karşılık Giderleri (-)</t>
  </si>
  <si>
    <t>Menkul Kıymet Satış Zararları (-)</t>
  </si>
  <si>
    <t>Kambiyo Zararları (-)</t>
  </si>
  <si>
    <t>Reeskont Faiz Giderleri (-)</t>
  </si>
  <si>
    <t>Enflasyon Düzeltmesi Zararları (-)</t>
  </si>
  <si>
    <t>Diğer Gider ve Zararlar (-)</t>
  </si>
  <si>
    <t>G</t>
  </si>
  <si>
    <t>Kısa Vadeli Borçlanma Giderleri (-)</t>
  </si>
  <si>
    <t>Uzun Vadeli Borçlanma Giderleri (-)</t>
  </si>
  <si>
    <t>OLAĞAN KAR VEYA ZARAR</t>
  </si>
  <si>
    <t>H</t>
  </si>
  <si>
    <t>Önceki Dönem Gelir ve Karları</t>
  </si>
  <si>
    <t>Diğer Olağandışı Gelir ve Karlar</t>
  </si>
  <si>
    <t>I</t>
  </si>
  <si>
    <t>OLAĞANDIŞI GİDER VE ZARARLAR ( - )</t>
  </si>
  <si>
    <t>Çalışmayan Kısım Gider ve Zararları (-)</t>
  </si>
  <si>
    <t>Önceki Dönem Gider ve Zararları (-)</t>
  </si>
  <si>
    <t>Diğer Olağandışı Gider ve Zararlar (-)</t>
  </si>
  <si>
    <t>DÖNEM KARI VE DİĞER YASAL YÜKÜMLÜLÜK</t>
  </si>
  <si>
    <t>KARŞILIKLARI ( - )</t>
  </si>
  <si>
    <t>Amaca Yönelik Giderler (-)</t>
  </si>
  <si>
    <t>Faaliyetle İlgili Diğer Olağan Gelir ve Karlar</t>
  </si>
  <si>
    <t>T.M.O. MENSUPLARI SOSYAL YARDIM SANDIĞI VAKFI İKTİSADİ İŞLETMESİ</t>
  </si>
  <si>
    <t>Merkez ve Şubeler Cari Hesabı</t>
  </si>
  <si>
    <t>Dönem Karı Vergi ve Diğer Yasal Yük.Karşılıkları</t>
  </si>
  <si>
    <t>Dönem Karı Peşin Ödenen Vergi ve Diğer Yüküm.(-)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</si>
</sst>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;\-#,##0"/>
    <numFmt numFmtId="181" formatCode="dd/mm/yyyy;@"/>
  </numFmts>
  <fonts count="46">
    <font>
      <sz val="10"/>
      <name val="Arial"/>
      <family val="0"/>
    </font>
    <font>
      <sz val="10"/>
      <name val="Tahoma"/>
      <family val="2"/>
    </font>
    <font>
      <sz val="10"/>
      <color indexed="48"/>
      <name val="Tahoma"/>
      <family val="2"/>
    </font>
    <font>
      <sz val="10"/>
      <color indexed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color indexed="48"/>
      <name val="Arial Tur"/>
      <family val="0"/>
    </font>
    <font>
      <sz val="11"/>
      <color indexed="48"/>
      <name val="Arial Tur"/>
      <family val="0"/>
    </font>
    <font>
      <sz val="10"/>
      <name val="Arial Tur"/>
      <family val="0"/>
    </font>
    <font>
      <sz val="10"/>
      <color indexed="10"/>
      <name val="Arial Tur"/>
      <family val="0"/>
    </font>
    <font>
      <sz val="10"/>
      <color indexed="12"/>
      <name val="Arial Tur"/>
      <family val="0"/>
    </font>
    <font>
      <sz val="1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19" borderId="5" applyNumberFormat="0" applyAlignment="0" applyProtection="0"/>
    <xf numFmtId="0" fontId="38" fillId="20" borderId="6" applyNumberFormat="0" applyAlignment="0" applyProtection="0"/>
    <xf numFmtId="0" fontId="39" fillId="19" borderId="6" applyNumberFormat="0" applyAlignment="0" applyProtection="0"/>
    <xf numFmtId="0" fontId="40" fillId="21" borderId="7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43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15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4" fontId="9" fillId="0" borderId="24" xfId="0" applyNumberFormat="1" applyFont="1" applyBorder="1" applyAlignment="1">
      <alignment/>
    </xf>
    <xf numFmtId="4" fontId="9" fillId="0" borderId="25" xfId="0" applyNumberFormat="1" applyFont="1" applyBorder="1" applyAlignment="1">
      <alignment/>
    </xf>
    <xf numFmtId="4" fontId="8" fillId="0" borderId="26" xfId="0" applyNumberFormat="1" applyFont="1" applyBorder="1" applyAlignment="1">
      <alignment/>
    </xf>
    <xf numFmtId="4" fontId="8" fillId="0" borderId="27" xfId="0" applyNumberFormat="1" applyFont="1" applyBorder="1" applyAlignment="1">
      <alignment/>
    </xf>
    <xf numFmtId="4" fontId="9" fillId="0" borderId="28" xfId="0" applyNumberFormat="1" applyFont="1" applyBorder="1" applyAlignment="1">
      <alignment/>
    </xf>
    <xf numFmtId="4" fontId="9" fillId="0" borderId="29" xfId="0" applyNumberFormat="1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4" fontId="10" fillId="0" borderId="28" xfId="0" applyNumberFormat="1" applyFont="1" applyBorder="1" applyAlignment="1">
      <alignment/>
    </xf>
    <xf numFmtId="4" fontId="10" fillId="0" borderId="29" xfId="0" applyNumberFormat="1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8" fillId="0" borderId="32" xfId="0" applyFont="1" applyBorder="1" applyAlignment="1">
      <alignment/>
    </xf>
    <xf numFmtId="4" fontId="8" fillId="0" borderId="33" xfId="0" applyNumberFormat="1" applyFont="1" applyBorder="1" applyAlignment="1">
      <alignment/>
    </xf>
    <xf numFmtId="4" fontId="8" fillId="0" borderId="34" xfId="0" applyNumberFormat="1" applyFont="1" applyBorder="1" applyAlignment="1">
      <alignment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17" xfId="0" applyFont="1" applyBorder="1" applyAlignment="1">
      <alignment/>
    </xf>
    <xf numFmtId="4" fontId="8" fillId="0" borderId="39" xfId="0" applyNumberFormat="1" applyFont="1" applyBorder="1" applyAlignment="1">
      <alignment/>
    </xf>
    <xf numFmtId="4" fontId="8" fillId="0" borderId="40" xfId="0" applyNumberFormat="1" applyFont="1" applyBorder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4" fontId="9" fillId="0" borderId="27" xfId="0" applyNumberFormat="1" applyFont="1" applyBorder="1" applyAlignment="1">
      <alignment/>
    </xf>
    <xf numFmtId="4" fontId="9" fillId="0" borderId="25" xfId="0" applyNumberFormat="1" applyFont="1" applyFill="1" applyBorder="1" applyAlignment="1">
      <alignment/>
    </xf>
    <xf numFmtId="4" fontId="8" fillId="0" borderId="27" xfId="0" applyNumberFormat="1" applyFont="1" applyFill="1" applyBorder="1" applyAlignment="1">
      <alignment/>
    </xf>
    <xf numFmtId="4" fontId="9" fillId="0" borderId="29" xfId="0" applyNumberFormat="1" applyFont="1" applyFill="1" applyBorder="1" applyAlignment="1">
      <alignment/>
    </xf>
    <xf numFmtId="4" fontId="10" fillId="0" borderId="29" xfId="0" applyNumberFormat="1" applyFont="1" applyFill="1" applyBorder="1" applyAlignment="1">
      <alignment/>
    </xf>
    <xf numFmtId="4" fontId="9" fillId="0" borderId="27" xfId="0" applyNumberFormat="1" applyFont="1" applyFill="1" applyBorder="1" applyAlignment="1">
      <alignment/>
    </xf>
    <xf numFmtId="4" fontId="8" fillId="0" borderId="34" xfId="0" applyNumberFormat="1" applyFont="1" applyFill="1" applyBorder="1" applyAlignment="1">
      <alignment/>
    </xf>
    <xf numFmtId="4" fontId="8" fillId="0" borderId="40" xfId="0" applyNumberFormat="1" applyFont="1" applyFill="1" applyBorder="1" applyAlignment="1">
      <alignment/>
    </xf>
    <xf numFmtId="4" fontId="8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8" fillId="0" borderId="18" xfId="0" applyNumberFormat="1" applyFont="1" applyBorder="1" applyAlignment="1">
      <alignment horizontal="center"/>
    </xf>
    <xf numFmtId="4" fontId="8" fillId="0" borderId="19" xfId="0" applyNumberFormat="1" applyFont="1" applyBorder="1" applyAlignment="1">
      <alignment horizontal="center"/>
    </xf>
    <xf numFmtId="181" fontId="8" fillId="0" borderId="18" xfId="0" applyNumberFormat="1" applyFont="1" applyBorder="1" applyAlignment="1">
      <alignment horizontal="center"/>
    </xf>
    <xf numFmtId="181" fontId="8" fillId="0" borderId="19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3" fontId="1" fillId="0" borderId="41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showGridLines="0" tabSelected="1" zoomScalePageLayoutView="0" workbookViewId="0" topLeftCell="A1">
      <selection activeCell="H10" sqref="H10"/>
    </sheetView>
  </sheetViews>
  <sheetFormatPr defaultColWidth="9.140625" defaultRowHeight="12.75"/>
  <cols>
    <col min="1" max="1" width="2.8515625" style="60" bestFit="1" customWidth="1"/>
    <col min="2" max="2" width="3.00390625" style="60" bestFit="1" customWidth="1"/>
    <col min="3" max="3" width="1.57421875" style="60" bestFit="1" customWidth="1"/>
    <col min="4" max="4" width="37.8515625" style="60" customWidth="1"/>
    <col min="5" max="7" width="11.7109375" style="61" bestFit="1" customWidth="1"/>
    <col min="8" max="8" width="11.7109375" style="71" bestFit="1" customWidth="1"/>
  </cols>
  <sheetData>
    <row r="1" spans="1:8" ht="15">
      <c r="A1" s="73" t="s">
        <v>135</v>
      </c>
      <c r="B1" s="73"/>
      <c r="C1" s="73"/>
      <c r="D1" s="73"/>
      <c r="E1" s="73"/>
      <c r="F1" s="73"/>
      <c r="G1" s="73"/>
      <c r="H1" s="73"/>
    </row>
    <row r="2" spans="1:8" ht="15">
      <c r="A2" s="73" t="s">
        <v>136</v>
      </c>
      <c r="B2" s="73"/>
      <c r="C2" s="73"/>
      <c r="D2" s="73"/>
      <c r="E2" s="73"/>
      <c r="F2" s="73"/>
      <c r="G2" s="73"/>
      <c r="H2" s="73"/>
    </row>
    <row r="3" spans="1:8" ht="15" thickBot="1">
      <c r="A3" s="74"/>
      <c r="B3" s="74"/>
      <c r="C3" s="74"/>
      <c r="D3" s="74"/>
      <c r="E3" s="74"/>
      <c r="F3" s="74"/>
      <c r="G3" s="74"/>
      <c r="H3" s="74"/>
    </row>
    <row r="4" spans="1:8" ht="13.5" thickBot="1">
      <c r="A4" s="24"/>
      <c r="B4" s="25"/>
      <c r="C4" s="25"/>
      <c r="D4" s="26"/>
      <c r="E4" s="75" t="s">
        <v>0</v>
      </c>
      <c r="F4" s="76"/>
      <c r="G4" s="75" t="s">
        <v>13</v>
      </c>
      <c r="H4" s="76"/>
    </row>
    <row r="5" spans="1:8" ht="13.5" thickBot="1">
      <c r="A5" s="27"/>
      <c r="B5" s="28"/>
      <c r="C5" s="28"/>
      <c r="D5" s="29"/>
      <c r="E5" s="77">
        <v>43465</v>
      </c>
      <c r="F5" s="78"/>
      <c r="G5" s="77">
        <v>43830</v>
      </c>
      <c r="H5" s="78"/>
    </row>
    <row r="6" spans="1:8" ht="12.75">
      <c r="A6" s="30" t="s">
        <v>137</v>
      </c>
      <c r="B6" s="31" t="s">
        <v>138</v>
      </c>
      <c r="C6" s="31" t="s">
        <v>1</v>
      </c>
      <c r="D6" s="32"/>
      <c r="E6" s="33"/>
      <c r="F6" s="34">
        <f>SUM(E7:E11)</f>
        <v>1019652.86</v>
      </c>
      <c r="G6" s="33"/>
      <c r="H6" s="64">
        <f>SUM(G7:G11)</f>
        <v>1457818.99</v>
      </c>
    </row>
    <row r="7" spans="1:8" ht="12.75">
      <c r="A7" s="27"/>
      <c r="B7" s="28">
        <v>1</v>
      </c>
      <c r="C7" s="28" t="s">
        <v>138</v>
      </c>
      <c r="D7" s="29" t="s">
        <v>139</v>
      </c>
      <c r="E7" s="35">
        <v>1017381.16</v>
      </c>
      <c r="F7" s="36"/>
      <c r="G7" s="35">
        <v>1427668.46</v>
      </c>
      <c r="H7" s="65"/>
    </row>
    <row r="8" spans="1:8" ht="12.75">
      <c r="A8" s="27"/>
      <c r="B8" s="28">
        <v>2</v>
      </c>
      <c r="C8" s="28" t="s">
        <v>138</v>
      </c>
      <c r="D8" s="29" t="s">
        <v>140</v>
      </c>
      <c r="E8" s="35">
        <v>0</v>
      </c>
      <c r="F8" s="36"/>
      <c r="G8" s="35">
        <v>0</v>
      </c>
      <c r="H8" s="65"/>
    </row>
    <row r="9" spans="1:8" ht="12.75">
      <c r="A9" s="27"/>
      <c r="B9" s="28">
        <v>3</v>
      </c>
      <c r="C9" s="28" t="s">
        <v>138</v>
      </c>
      <c r="D9" s="29" t="s">
        <v>10</v>
      </c>
      <c r="E9" s="35">
        <v>2271.7</v>
      </c>
      <c r="F9" s="36"/>
      <c r="G9" s="35">
        <v>30150.53</v>
      </c>
      <c r="H9" s="65"/>
    </row>
    <row r="10" spans="1:8" ht="12.75">
      <c r="A10" s="27"/>
      <c r="B10" s="28"/>
      <c r="C10" s="28"/>
      <c r="D10" s="29"/>
      <c r="E10" s="35">
        <v>0</v>
      </c>
      <c r="F10" s="36"/>
      <c r="G10" s="35">
        <v>0</v>
      </c>
      <c r="H10" s="65"/>
    </row>
    <row r="11" spans="1:8" ht="12.75">
      <c r="A11" s="27"/>
      <c r="B11" s="28"/>
      <c r="C11" s="28"/>
      <c r="D11" s="29"/>
      <c r="E11" s="35">
        <v>0</v>
      </c>
      <c r="F11" s="36"/>
      <c r="G11" s="35">
        <v>0</v>
      </c>
      <c r="H11" s="65"/>
    </row>
    <row r="12" spans="1:8" ht="12.75">
      <c r="A12" s="27"/>
      <c r="B12" s="28"/>
      <c r="C12" s="28"/>
      <c r="D12" s="29"/>
      <c r="E12" s="35"/>
      <c r="F12" s="36"/>
      <c r="G12" s="35"/>
      <c r="H12" s="65"/>
    </row>
    <row r="13" spans="1:8" ht="12.75">
      <c r="A13" s="30" t="s">
        <v>141</v>
      </c>
      <c r="B13" s="31" t="s">
        <v>138</v>
      </c>
      <c r="C13" s="31" t="s">
        <v>142</v>
      </c>
      <c r="D13" s="32"/>
      <c r="E13" s="37"/>
      <c r="F13" s="38">
        <f>SUM(E14:E16)</f>
        <v>0</v>
      </c>
      <c r="G13" s="37"/>
      <c r="H13" s="66">
        <f>SUM(G14:G16)</f>
        <v>0</v>
      </c>
    </row>
    <row r="14" spans="1:8" ht="12.75">
      <c r="A14" s="27"/>
      <c r="B14" s="28">
        <v>1</v>
      </c>
      <c r="C14" s="28" t="s">
        <v>138</v>
      </c>
      <c r="D14" s="29" t="s">
        <v>143</v>
      </c>
      <c r="E14" s="35">
        <v>0</v>
      </c>
      <c r="F14" s="36"/>
      <c r="G14" s="35">
        <v>0</v>
      </c>
      <c r="H14" s="65"/>
    </row>
    <row r="15" spans="1:8" ht="12.75">
      <c r="A15" s="27"/>
      <c r="B15" s="28">
        <v>2</v>
      </c>
      <c r="C15" s="28" t="s">
        <v>138</v>
      </c>
      <c r="D15" s="29" t="s">
        <v>144</v>
      </c>
      <c r="E15" s="35">
        <v>0</v>
      </c>
      <c r="F15" s="36"/>
      <c r="G15" s="35">
        <v>0</v>
      </c>
      <c r="H15" s="65"/>
    </row>
    <row r="16" spans="1:8" ht="12.75">
      <c r="A16" s="27"/>
      <c r="B16" s="28">
        <v>3</v>
      </c>
      <c r="C16" s="28" t="s">
        <v>138</v>
      </c>
      <c r="D16" s="29" t="s">
        <v>145</v>
      </c>
      <c r="E16" s="35">
        <v>0</v>
      </c>
      <c r="F16" s="36"/>
      <c r="G16" s="35">
        <v>0</v>
      </c>
      <c r="H16" s="65"/>
    </row>
    <row r="17" spans="1:8" ht="12.75">
      <c r="A17" s="27"/>
      <c r="B17" s="28"/>
      <c r="C17" s="28"/>
      <c r="D17" s="29"/>
      <c r="E17" s="35"/>
      <c r="F17" s="36"/>
      <c r="G17" s="35"/>
      <c r="H17" s="65"/>
    </row>
    <row r="18" spans="1:8" ht="12.75">
      <c r="A18" s="39" t="s">
        <v>2</v>
      </c>
      <c r="B18" s="40"/>
      <c r="C18" s="40"/>
      <c r="D18" s="41"/>
      <c r="E18" s="42"/>
      <c r="F18" s="43">
        <f>SUM(F6-F13)</f>
        <v>1019652.86</v>
      </c>
      <c r="G18" s="42"/>
      <c r="H18" s="67">
        <f>SUM(H6-H13)</f>
        <v>1457818.99</v>
      </c>
    </row>
    <row r="19" spans="1:8" ht="14.25">
      <c r="A19" s="44"/>
      <c r="B19" s="45"/>
      <c r="C19" s="45"/>
      <c r="D19" s="46"/>
      <c r="E19" s="35"/>
      <c r="F19" s="36"/>
      <c r="G19" s="35"/>
      <c r="H19" s="65"/>
    </row>
    <row r="20" spans="1:8" ht="12.75">
      <c r="A20" s="30" t="s">
        <v>146</v>
      </c>
      <c r="B20" s="31" t="s">
        <v>138</v>
      </c>
      <c r="C20" s="31" t="s">
        <v>147</v>
      </c>
      <c r="D20" s="32"/>
      <c r="E20" s="37"/>
      <c r="F20" s="38">
        <f>SUM(E21:E24)</f>
        <v>1120685.65</v>
      </c>
      <c r="G20" s="37"/>
      <c r="H20" s="66">
        <f>SUM(G21:G24)</f>
        <v>1368184.85</v>
      </c>
    </row>
    <row r="21" spans="1:8" ht="12.75">
      <c r="A21" s="27"/>
      <c r="B21" s="28">
        <v>1</v>
      </c>
      <c r="C21" s="28" t="s">
        <v>138</v>
      </c>
      <c r="D21" s="29" t="s">
        <v>148</v>
      </c>
      <c r="E21" s="35">
        <v>0</v>
      </c>
      <c r="F21" s="36"/>
      <c r="G21" s="35">
        <v>0</v>
      </c>
      <c r="H21" s="65"/>
    </row>
    <row r="22" spans="1:8" ht="12.75">
      <c r="A22" s="27"/>
      <c r="B22" s="28">
        <v>2</v>
      </c>
      <c r="C22" s="28" t="s">
        <v>138</v>
      </c>
      <c r="D22" s="29" t="s">
        <v>149</v>
      </c>
      <c r="E22" s="35">
        <v>0</v>
      </c>
      <c r="F22" s="36"/>
      <c r="G22" s="35">
        <v>0</v>
      </c>
      <c r="H22" s="65"/>
    </row>
    <row r="23" spans="1:8" ht="12.75">
      <c r="A23" s="27"/>
      <c r="B23" s="28">
        <v>3</v>
      </c>
      <c r="C23" s="28" t="s">
        <v>138</v>
      </c>
      <c r="D23" s="29" t="s">
        <v>150</v>
      </c>
      <c r="E23" s="35">
        <v>1120685.65</v>
      </c>
      <c r="F23" s="36"/>
      <c r="G23" s="35">
        <v>1368184.85</v>
      </c>
      <c r="H23" s="65"/>
    </row>
    <row r="24" spans="1:8" ht="12.75">
      <c r="A24" s="27"/>
      <c r="B24" s="28">
        <v>4</v>
      </c>
      <c r="C24" s="28" t="s">
        <v>138</v>
      </c>
      <c r="D24" s="29" t="s">
        <v>151</v>
      </c>
      <c r="E24" s="35">
        <v>0</v>
      </c>
      <c r="F24" s="36"/>
      <c r="G24" s="35">
        <v>0</v>
      </c>
      <c r="H24" s="65"/>
    </row>
    <row r="25" spans="1:8" ht="12.75">
      <c r="A25" s="27"/>
      <c r="B25" s="28"/>
      <c r="C25" s="28"/>
      <c r="D25" s="29"/>
      <c r="E25" s="35"/>
      <c r="F25" s="36"/>
      <c r="G25" s="35"/>
      <c r="H25" s="65"/>
    </row>
    <row r="26" spans="1:8" ht="12.75">
      <c r="A26" s="39" t="s">
        <v>3</v>
      </c>
      <c r="B26" s="40"/>
      <c r="C26" s="40"/>
      <c r="D26" s="41"/>
      <c r="E26" s="42"/>
      <c r="F26" s="43">
        <f>F18-F20</f>
        <v>-101032.78999999992</v>
      </c>
      <c r="G26" s="42"/>
      <c r="H26" s="67">
        <f>H18-H20</f>
        <v>89634.1399999999</v>
      </c>
    </row>
    <row r="27" spans="1:8" ht="12.75">
      <c r="A27" s="27"/>
      <c r="B27" s="28"/>
      <c r="C27" s="28"/>
      <c r="D27" s="29"/>
      <c r="E27" s="35"/>
      <c r="F27" s="36"/>
      <c r="G27" s="35"/>
      <c r="H27" s="65"/>
    </row>
    <row r="28" spans="1:8" ht="12.75">
      <c r="A28" s="30" t="s">
        <v>152</v>
      </c>
      <c r="B28" s="31" t="s">
        <v>138</v>
      </c>
      <c r="C28" s="31" t="s">
        <v>153</v>
      </c>
      <c r="D28" s="32"/>
      <c r="E28" s="37"/>
      <c r="F28" s="38">
        <f>SUM(E29:E32)</f>
        <v>0</v>
      </c>
      <c r="G28" s="37"/>
      <c r="H28" s="66">
        <f>SUM(G29:G32)</f>
        <v>0</v>
      </c>
    </row>
    <row r="29" spans="1:8" ht="12.75">
      <c r="A29" s="62"/>
      <c r="B29" s="28">
        <v>1</v>
      </c>
      <c r="C29" s="28" t="s">
        <v>138</v>
      </c>
      <c r="D29" s="29" t="s">
        <v>156</v>
      </c>
      <c r="E29" s="35">
        <v>0</v>
      </c>
      <c r="F29" s="63"/>
      <c r="G29" s="35">
        <v>0</v>
      </c>
      <c r="H29" s="68"/>
    </row>
    <row r="30" spans="1:8" ht="12.75">
      <c r="A30" s="62"/>
      <c r="B30" s="28">
        <v>2</v>
      </c>
      <c r="C30" s="28" t="s">
        <v>138</v>
      </c>
      <c r="D30" s="29" t="s">
        <v>189</v>
      </c>
      <c r="E30" s="35">
        <v>0</v>
      </c>
      <c r="F30" s="63"/>
      <c r="G30" s="35">
        <v>0</v>
      </c>
      <c r="H30" s="68"/>
    </row>
    <row r="31" spans="1:8" ht="12.75">
      <c r="A31" s="27"/>
      <c r="B31" s="28">
        <v>3</v>
      </c>
      <c r="C31" s="28" t="s">
        <v>138</v>
      </c>
      <c r="D31" s="29" t="s">
        <v>154</v>
      </c>
      <c r="E31" s="35">
        <v>0</v>
      </c>
      <c r="F31" s="36"/>
      <c r="G31" s="35">
        <v>0</v>
      </c>
      <c r="H31" s="65"/>
    </row>
    <row r="32" spans="1:8" ht="12.75">
      <c r="A32" s="27"/>
      <c r="B32" s="28">
        <v>4</v>
      </c>
      <c r="C32" s="28" t="s">
        <v>138</v>
      </c>
      <c r="D32" s="29" t="s">
        <v>155</v>
      </c>
      <c r="E32" s="35">
        <v>0</v>
      </c>
      <c r="F32" s="36"/>
      <c r="G32" s="35">
        <v>0</v>
      </c>
      <c r="H32" s="65"/>
    </row>
    <row r="33" spans="1:8" ht="12.75">
      <c r="A33" s="27"/>
      <c r="B33" s="28"/>
      <c r="C33" s="28"/>
      <c r="D33" s="29"/>
      <c r="E33" s="35"/>
      <c r="F33" s="36"/>
      <c r="G33" s="35"/>
      <c r="H33" s="65"/>
    </row>
    <row r="34" spans="1:8" ht="12.75">
      <c r="A34" s="39" t="s">
        <v>4</v>
      </c>
      <c r="B34" s="40"/>
      <c r="C34" s="40"/>
      <c r="D34" s="41"/>
      <c r="E34" s="42"/>
      <c r="F34" s="43">
        <f>F26-F28</f>
        <v>-101032.78999999992</v>
      </c>
      <c r="G34" s="42"/>
      <c r="H34" s="67">
        <f>H26-H28</f>
        <v>89634.1399999999</v>
      </c>
    </row>
    <row r="35" spans="1:8" ht="12.75">
      <c r="A35" s="27"/>
      <c r="B35" s="28"/>
      <c r="C35" s="28"/>
      <c r="D35" s="29"/>
      <c r="E35" s="35"/>
      <c r="F35" s="36"/>
      <c r="G35" s="35"/>
      <c r="H35" s="65"/>
    </row>
    <row r="36" spans="1:8" ht="12.75">
      <c r="A36" s="30" t="s">
        <v>157</v>
      </c>
      <c r="B36" s="31" t="s">
        <v>138</v>
      </c>
      <c r="C36" s="31" t="s">
        <v>5</v>
      </c>
      <c r="D36" s="32"/>
      <c r="E36" s="37"/>
      <c r="F36" s="38">
        <f>SUM(E37:E46)</f>
        <v>85662.46</v>
      </c>
      <c r="G36" s="37"/>
      <c r="H36" s="66">
        <f>SUM(G37:G46)</f>
        <v>38661.57</v>
      </c>
    </row>
    <row r="37" spans="1:8" ht="12.75">
      <c r="A37" s="27"/>
      <c r="B37" s="28">
        <v>1</v>
      </c>
      <c r="C37" s="28" t="s">
        <v>138</v>
      </c>
      <c r="D37" s="29" t="s">
        <v>158</v>
      </c>
      <c r="E37" s="35">
        <v>0</v>
      </c>
      <c r="F37" s="36"/>
      <c r="G37" s="35">
        <v>0</v>
      </c>
      <c r="H37" s="65"/>
    </row>
    <row r="38" spans="1:8" ht="12.75">
      <c r="A38" s="27"/>
      <c r="B38" s="28">
        <v>2</v>
      </c>
      <c r="C38" s="28" t="s">
        <v>138</v>
      </c>
      <c r="D38" s="29" t="s">
        <v>159</v>
      </c>
      <c r="E38" s="35">
        <v>0</v>
      </c>
      <c r="F38" s="36"/>
      <c r="G38" s="35">
        <v>0</v>
      </c>
      <c r="H38" s="65"/>
    </row>
    <row r="39" spans="1:8" ht="12.75">
      <c r="A39" s="27"/>
      <c r="B39" s="28">
        <v>3</v>
      </c>
      <c r="C39" s="28" t="s">
        <v>138</v>
      </c>
      <c r="D39" s="29" t="s">
        <v>131</v>
      </c>
      <c r="E39" s="35">
        <v>0</v>
      </c>
      <c r="F39" s="36"/>
      <c r="G39" s="35">
        <v>0</v>
      </c>
      <c r="H39" s="65"/>
    </row>
    <row r="40" spans="1:8" ht="12.75">
      <c r="A40" s="27"/>
      <c r="B40" s="28">
        <v>4</v>
      </c>
      <c r="C40" s="28" t="s">
        <v>138</v>
      </c>
      <c r="D40" s="29" t="s">
        <v>160</v>
      </c>
      <c r="E40" s="35">
        <v>0</v>
      </c>
      <c r="F40" s="36"/>
      <c r="G40" s="35">
        <v>0</v>
      </c>
      <c r="H40" s="65"/>
    </row>
    <row r="41" spans="1:8" ht="12.75">
      <c r="A41" s="27"/>
      <c r="B41" s="28">
        <v>5</v>
      </c>
      <c r="C41" s="28" t="s">
        <v>138</v>
      </c>
      <c r="D41" s="29" t="s">
        <v>161</v>
      </c>
      <c r="E41" s="35">
        <v>0</v>
      </c>
      <c r="F41" s="36"/>
      <c r="G41" s="35">
        <v>0</v>
      </c>
      <c r="H41" s="65"/>
    </row>
    <row r="42" spans="1:8" ht="12.75">
      <c r="A42" s="27"/>
      <c r="B42" s="28">
        <v>6</v>
      </c>
      <c r="C42" s="28" t="s">
        <v>138</v>
      </c>
      <c r="D42" s="29" t="s">
        <v>162</v>
      </c>
      <c r="E42" s="35">
        <v>0</v>
      </c>
      <c r="F42" s="36"/>
      <c r="G42" s="35">
        <v>0</v>
      </c>
      <c r="H42" s="65"/>
    </row>
    <row r="43" spans="1:8" ht="12.75">
      <c r="A43" s="27"/>
      <c r="B43" s="28">
        <v>7</v>
      </c>
      <c r="C43" s="28" t="s">
        <v>138</v>
      </c>
      <c r="D43" s="29" t="s">
        <v>163</v>
      </c>
      <c r="E43" s="35">
        <v>0</v>
      </c>
      <c r="F43" s="36"/>
      <c r="G43" s="35">
        <v>0</v>
      </c>
      <c r="H43" s="65"/>
    </row>
    <row r="44" spans="1:8" ht="12.75">
      <c r="A44" s="27"/>
      <c r="B44" s="28">
        <v>8</v>
      </c>
      <c r="C44" s="28" t="s">
        <v>138</v>
      </c>
      <c r="D44" s="29" t="s">
        <v>164</v>
      </c>
      <c r="E44" s="35">
        <v>0</v>
      </c>
      <c r="F44" s="36"/>
      <c r="G44" s="35">
        <v>0</v>
      </c>
      <c r="H44" s="65"/>
    </row>
    <row r="45" spans="1:8" ht="12.75">
      <c r="A45" s="27"/>
      <c r="B45" s="28">
        <v>9</v>
      </c>
      <c r="C45" s="28" t="s">
        <v>138</v>
      </c>
      <c r="D45" s="29" t="s">
        <v>190</v>
      </c>
      <c r="E45" s="35">
        <v>85662.46</v>
      </c>
      <c r="F45" s="36"/>
      <c r="G45" s="35">
        <v>38661.57</v>
      </c>
      <c r="H45" s="65"/>
    </row>
    <row r="46" spans="1:8" ht="12.75">
      <c r="A46" s="27"/>
      <c r="B46" s="28">
        <v>10</v>
      </c>
      <c r="C46" s="28" t="s">
        <v>138</v>
      </c>
      <c r="D46" s="29" t="s">
        <v>165</v>
      </c>
      <c r="E46" s="35">
        <v>0</v>
      </c>
      <c r="F46" s="36"/>
      <c r="G46" s="35">
        <v>0</v>
      </c>
      <c r="H46" s="65"/>
    </row>
    <row r="47" spans="1:8" ht="12.75">
      <c r="A47" s="27"/>
      <c r="B47" s="28"/>
      <c r="C47" s="28"/>
      <c r="D47" s="29"/>
      <c r="E47" s="35"/>
      <c r="F47" s="36"/>
      <c r="G47" s="35"/>
      <c r="H47" s="65"/>
    </row>
    <row r="48" spans="1:8" ht="12.75">
      <c r="A48" s="30" t="s">
        <v>166</v>
      </c>
      <c r="B48" s="31" t="s">
        <v>138</v>
      </c>
      <c r="C48" s="31" t="s">
        <v>167</v>
      </c>
      <c r="D48" s="32"/>
      <c r="E48" s="37"/>
      <c r="F48" s="38">
        <f>SUM(E49:E55)</f>
        <v>0</v>
      </c>
      <c r="G48" s="37"/>
      <c r="H48" s="66">
        <f>SUM(G49:G55)</f>
        <v>0</v>
      </c>
    </row>
    <row r="49" spans="1:8" ht="12.75">
      <c r="A49" s="27"/>
      <c r="B49" s="28">
        <v>1</v>
      </c>
      <c r="C49" s="28" t="s">
        <v>138</v>
      </c>
      <c r="D49" s="29" t="s">
        <v>168</v>
      </c>
      <c r="E49" s="35">
        <v>0</v>
      </c>
      <c r="F49" s="36"/>
      <c r="G49" s="35">
        <v>0</v>
      </c>
      <c r="H49" s="65"/>
    </row>
    <row r="50" spans="1:8" ht="12.75">
      <c r="A50" s="27"/>
      <c r="B50" s="28">
        <v>2</v>
      </c>
      <c r="C50" s="28" t="s">
        <v>138</v>
      </c>
      <c r="D50" s="29" t="s">
        <v>169</v>
      </c>
      <c r="E50" s="35">
        <v>0</v>
      </c>
      <c r="F50" s="36"/>
      <c r="G50" s="35">
        <v>0</v>
      </c>
      <c r="H50" s="65"/>
    </row>
    <row r="51" spans="1:8" ht="12.75">
      <c r="A51" s="27"/>
      <c r="B51" s="28">
        <v>3</v>
      </c>
      <c r="C51" s="28" t="s">
        <v>138</v>
      </c>
      <c r="D51" s="29" t="s">
        <v>170</v>
      </c>
      <c r="E51" s="35">
        <v>0</v>
      </c>
      <c r="F51" s="36"/>
      <c r="G51" s="35">
        <v>0</v>
      </c>
      <c r="H51" s="65"/>
    </row>
    <row r="52" spans="1:8" ht="12.75">
      <c r="A52" s="27"/>
      <c r="B52" s="28">
        <v>4</v>
      </c>
      <c r="C52" s="28" t="s">
        <v>138</v>
      </c>
      <c r="D52" s="29" t="s">
        <v>171</v>
      </c>
      <c r="E52" s="35">
        <v>0</v>
      </c>
      <c r="F52" s="36"/>
      <c r="G52" s="35">
        <v>0</v>
      </c>
      <c r="H52" s="65"/>
    </row>
    <row r="53" spans="1:8" ht="12.75">
      <c r="A53" s="27"/>
      <c r="B53" s="28">
        <v>5</v>
      </c>
      <c r="C53" s="28" t="s">
        <v>138</v>
      </c>
      <c r="D53" s="29" t="s">
        <v>172</v>
      </c>
      <c r="E53" s="35">
        <v>0</v>
      </c>
      <c r="F53" s="36"/>
      <c r="G53" s="35">
        <v>0</v>
      </c>
      <c r="H53" s="65"/>
    </row>
    <row r="54" spans="1:8" ht="12.75">
      <c r="A54" s="27"/>
      <c r="B54" s="28">
        <v>6</v>
      </c>
      <c r="C54" s="28" t="s">
        <v>138</v>
      </c>
      <c r="D54" s="29" t="s">
        <v>173</v>
      </c>
      <c r="E54" s="35">
        <v>0</v>
      </c>
      <c r="F54" s="36"/>
      <c r="G54" s="35">
        <v>0</v>
      </c>
      <c r="H54" s="65"/>
    </row>
    <row r="55" spans="1:8" ht="12.75">
      <c r="A55" s="27"/>
      <c r="B55" s="28">
        <v>7</v>
      </c>
      <c r="C55" s="28" t="s">
        <v>138</v>
      </c>
      <c r="D55" s="29" t="s">
        <v>174</v>
      </c>
      <c r="E55" s="35">
        <v>0</v>
      </c>
      <c r="F55" s="36"/>
      <c r="G55" s="35">
        <v>0</v>
      </c>
      <c r="H55" s="65"/>
    </row>
    <row r="56" spans="1:8" ht="12.75">
      <c r="A56" s="27"/>
      <c r="B56" s="28"/>
      <c r="C56" s="28"/>
      <c r="D56" s="29"/>
      <c r="E56" s="35"/>
      <c r="F56" s="36"/>
      <c r="G56" s="35"/>
      <c r="H56" s="65"/>
    </row>
    <row r="57" spans="1:8" ht="12.75">
      <c r="A57" s="30" t="s">
        <v>175</v>
      </c>
      <c r="B57" s="31" t="s">
        <v>138</v>
      </c>
      <c r="C57" s="31" t="s">
        <v>6</v>
      </c>
      <c r="D57" s="32"/>
      <c r="E57" s="37"/>
      <c r="F57" s="38">
        <f>SUM(E58:E59)</f>
        <v>0</v>
      </c>
      <c r="G57" s="37"/>
      <c r="H57" s="66">
        <f>SUM(G58:G59)</f>
        <v>0</v>
      </c>
    </row>
    <row r="58" spans="1:8" ht="12.75">
      <c r="A58" s="27"/>
      <c r="B58" s="28">
        <v>1</v>
      </c>
      <c r="C58" s="28" t="s">
        <v>138</v>
      </c>
      <c r="D58" s="29" t="s">
        <v>176</v>
      </c>
      <c r="E58" s="35">
        <v>0</v>
      </c>
      <c r="F58" s="36"/>
      <c r="G58" s="35">
        <v>0</v>
      </c>
      <c r="H58" s="65"/>
    </row>
    <row r="59" spans="1:8" ht="12.75">
      <c r="A59" s="27"/>
      <c r="B59" s="28">
        <v>2</v>
      </c>
      <c r="C59" s="28" t="s">
        <v>138</v>
      </c>
      <c r="D59" s="29" t="s">
        <v>177</v>
      </c>
      <c r="E59" s="35">
        <v>0</v>
      </c>
      <c r="F59" s="36"/>
      <c r="G59" s="35">
        <v>0</v>
      </c>
      <c r="H59" s="65"/>
    </row>
    <row r="60" spans="1:8" ht="12.75">
      <c r="A60" s="27"/>
      <c r="B60" s="28"/>
      <c r="C60" s="28"/>
      <c r="D60" s="29"/>
      <c r="E60" s="35"/>
      <c r="F60" s="36"/>
      <c r="G60" s="35"/>
      <c r="H60" s="65"/>
    </row>
    <row r="61" spans="1:8" ht="12.75">
      <c r="A61" s="39" t="s">
        <v>178</v>
      </c>
      <c r="B61" s="40"/>
      <c r="C61" s="40"/>
      <c r="D61" s="41"/>
      <c r="E61" s="42"/>
      <c r="F61" s="43">
        <f>SUM(F34+F36-F48-F57)</f>
        <v>-15370.329999999914</v>
      </c>
      <c r="G61" s="42"/>
      <c r="H61" s="67">
        <f>SUM(H34+H36-H48-H57)</f>
        <v>128295.7099999999</v>
      </c>
    </row>
    <row r="62" spans="1:8" ht="12.75">
      <c r="A62" s="27"/>
      <c r="B62" s="28"/>
      <c r="C62" s="28"/>
      <c r="D62" s="29"/>
      <c r="E62" s="35"/>
      <c r="F62" s="36"/>
      <c r="G62" s="35"/>
      <c r="H62" s="65"/>
    </row>
    <row r="63" spans="1:8" ht="12.75">
      <c r="A63" s="30" t="s">
        <v>179</v>
      </c>
      <c r="B63" s="31" t="s">
        <v>138</v>
      </c>
      <c r="C63" s="31" t="s">
        <v>7</v>
      </c>
      <c r="D63" s="32"/>
      <c r="E63" s="37"/>
      <c r="F63" s="38">
        <f>SUM(E64:E65)</f>
        <v>26095.12</v>
      </c>
      <c r="G63" s="37"/>
      <c r="H63" s="66">
        <f>SUM(G64:G65)</f>
        <v>6766.71</v>
      </c>
    </row>
    <row r="64" spans="1:8" ht="12.75">
      <c r="A64" s="27"/>
      <c r="B64" s="28">
        <v>1</v>
      </c>
      <c r="C64" s="28" t="s">
        <v>138</v>
      </c>
      <c r="D64" s="29" t="s">
        <v>180</v>
      </c>
      <c r="E64" s="35">
        <v>0</v>
      </c>
      <c r="F64" s="36"/>
      <c r="G64" s="35">
        <v>0</v>
      </c>
      <c r="H64" s="65"/>
    </row>
    <row r="65" spans="1:8" ht="12.75">
      <c r="A65" s="27"/>
      <c r="B65" s="28">
        <v>2</v>
      </c>
      <c r="C65" s="28" t="s">
        <v>138</v>
      </c>
      <c r="D65" s="29" t="s">
        <v>181</v>
      </c>
      <c r="E65" s="35">
        <v>26095.12</v>
      </c>
      <c r="F65" s="36"/>
      <c r="G65" s="35">
        <v>6766.71</v>
      </c>
      <c r="H65" s="65"/>
    </row>
    <row r="66" spans="1:8" ht="12.75">
      <c r="A66" s="27"/>
      <c r="B66" s="28"/>
      <c r="C66" s="28"/>
      <c r="D66" s="29"/>
      <c r="E66" s="35"/>
      <c r="F66" s="36"/>
      <c r="G66" s="35"/>
      <c r="H66" s="65"/>
    </row>
    <row r="67" spans="1:8" ht="12.75">
      <c r="A67" s="30" t="s">
        <v>182</v>
      </c>
      <c r="B67" s="31" t="s">
        <v>138</v>
      </c>
      <c r="C67" s="31" t="s">
        <v>183</v>
      </c>
      <c r="D67" s="32"/>
      <c r="E67" s="37"/>
      <c r="F67" s="38">
        <f>SUM(E68:E70)</f>
        <v>45.81</v>
      </c>
      <c r="G67" s="37"/>
      <c r="H67" s="66">
        <f>SUM(G68:G70)</f>
        <v>0</v>
      </c>
    </row>
    <row r="68" spans="1:8" ht="12.75">
      <c r="A68" s="27"/>
      <c r="B68" s="28">
        <v>1</v>
      </c>
      <c r="C68" s="28" t="s">
        <v>138</v>
      </c>
      <c r="D68" s="29" t="s">
        <v>184</v>
      </c>
      <c r="E68" s="35">
        <v>0</v>
      </c>
      <c r="F68" s="36"/>
      <c r="G68" s="35">
        <v>0</v>
      </c>
      <c r="H68" s="65"/>
    </row>
    <row r="69" spans="1:8" ht="12.75">
      <c r="A69" s="27"/>
      <c r="B69" s="28">
        <v>2</v>
      </c>
      <c r="C69" s="28" t="s">
        <v>138</v>
      </c>
      <c r="D69" s="29" t="s">
        <v>185</v>
      </c>
      <c r="E69" s="35">
        <v>0</v>
      </c>
      <c r="F69" s="36"/>
      <c r="G69" s="35">
        <v>0</v>
      </c>
      <c r="H69" s="65"/>
    </row>
    <row r="70" spans="1:8" ht="12.75">
      <c r="A70" s="27"/>
      <c r="B70" s="28">
        <v>3</v>
      </c>
      <c r="C70" s="28" t="s">
        <v>138</v>
      </c>
      <c r="D70" s="29" t="s">
        <v>186</v>
      </c>
      <c r="E70" s="35">
        <v>45.81</v>
      </c>
      <c r="F70" s="36"/>
      <c r="G70" s="35">
        <v>0</v>
      </c>
      <c r="H70" s="65"/>
    </row>
    <row r="71" spans="1:8" ht="12.75">
      <c r="A71" s="27"/>
      <c r="B71" s="28"/>
      <c r="C71" s="28"/>
      <c r="D71" s="29"/>
      <c r="E71" s="35"/>
      <c r="F71" s="36"/>
      <c r="G71" s="35"/>
      <c r="H71" s="65"/>
    </row>
    <row r="72" spans="1:8" ht="12.75">
      <c r="A72" s="39" t="s">
        <v>8</v>
      </c>
      <c r="B72" s="40"/>
      <c r="C72" s="40"/>
      <c r="D72" s="41"/>
      <c r="E72" s="42"/>
      <c r="F72" s="43">
        <f>SUM(F61+F63-F67)</f>
        <v>10678.980000000085</v>
      </c>
      <c r="G72" s="42"/>
      <c r="H72" s="67">
        <f>SUM(H61+H63-H67)</f>
        <v>135062.4199999999</v>
      </c>
    </row>
    <row r="73" spans="1:8" ht="12.75">
      <c r="A73" s="27"/>
      <c r="B73" s="28"/>
      <c r="C73" s="28"/>
      <c r="D73" s="29"/>
      <c r="E73" s="35"/>
      <c r="F73" s="36"/>
      <c r="G73" s="35"/>
      <c r="H73" s="65"/>
    </row>
    <row r="74" spans="1:8" ht="12.75">
      <c r="A74" s="47" t="s">
        <v>182</v>
      </c>
      <c r="B74" s="48" t="s">
        <v>138</v>
      </c>
      <c r="C74" s="48" t="s">
        <v>187</v>
      </c>
      <c r="D74" s="49"/>
      <c r="E74" s="50"/>
      <c r="F74" s="51"/>
      <c r="G74" s="50"/>
      <c r="H74" s="69"/>
    </row>
    <row r="75" spans="1:8" ht="12.75">
      <c r="A75" s="52"/>
      <c r="B75" s="53"/>
      <c r="C75" s="53" t="s">
        <v>188</v>
      </c>
      <c r="D75" s="54"/>
      <c r="E75" s="33"/>
      <c r="F75" s="34">
        <v>0</v>
      </c>
      <c r="G75" s="33"/>
      <c r="H75" s="64">
        <v>0</v>
      </c>
    </row>
    <row r="76" spans="1:8" ht="12.75">
      <c r="A76" s="27"/>
      <c r="B76" s="28"/>
      <c r="C76" s="28"/>
      <c r="D76" s="29"/>
      <c r="E76" s="35"/>
      <c r="F76" s="36"/>
      <c r="G76" s="35"/>
      <c r="H76" s="65"/>
    </row>
    <row r="77" spans="1:8" ht="12.75">
      <c r="A77" s="39" t="s">
        <v>9</v>
      </c>
      <c r="B77" s="40"/>
      <c r="C77" s="40"/>
      <c r="D77" s="41"/>
      <c r="E77" s="42"/>
      <c r="F77" s="43">
        <f>F72-F75</f>
        <v>10678.980000000085</v>
      </c>
      <c r="G77" s="42"/>
      <c r="H77" s="67">
        <f>H72-H75</f>
        <v>135062.4199999999</v>
      </c>
    </row>
    <row r="78" spans="1:8" ht="13.5" thickBot="1">
      <c r="A78" s="55"/>
      <c r="B78" s="56"/>
      <c r="C78" s="56"/>
      <c r="D78" s="57"/>
      <c r="E78" s="58"/>
      <c r="F78" s="59"/>
      <c r="G78" s="58"/>
      <c r="H78" s="70"/>
    </row>
  </sheetData>
  <sheetProtection/>
  <mergeCells count="7">
    <mergeCell ref="A1:H1"/>
    <mergeCell ref="A2:H2"/>
    <mergeCell ref="A3:H3"/>
    <mergeCell ref="E4:F4"/>
    <mergeCell ref="G4:H4"/>
    <mergeCell ref="E5:F5"/>
    <mergeCell ref="G5:H5"/>
  </mergeCells>
  <printOptions horizontalCentered="1" verticalCentered="1"/>
  <pageMargins left="0.11811023622047245" right="0.11811023622047245" top="0" bottom="0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showGridLines="0" zoomScalePageLayoutView="0" workbookViewId="0" topLeftCell="A1">
      <selection activeCell="H10" sqref="H10"/>
    </sheetView>
  </sheetViews>
  <sheetFormatPr defaultColWidth="9.140625" defaultRowHeight="12" customHeight="1"/>
  <cols>
    <col min="1" max="1" width="2.7109375" style="2" customWidth="1"/>
    <col min="2" max="2" width="45.8515625" style="2" customWidth="1"/>
    <col min="3" max="7" width="11.7109375" style="3" bestFit="1" customWidth="1"/>
    <col min="8" max="8" width="12.7109375" style="3" bestFit="1" customWidth="1"/>
    <col min="9" max="16384" width="9.140625" style="2" customWidth="1"/>
  </cols>
  <sheetData>
    <row r="1" spans="1:8" ht="15">
      <c r="A1" s="79" t="s">
        <v>191</v>
      </c>
      <c r="B1" s="79"/>
      <c r="C1" s="79"/>
      <c r="D1" s="79"/>
      <c r="E1" s="79"/>
      <c r="F1" s="79"/>
      <c r="G1" s="79"/>
      <c r="H1" s="79"/>
    </row>
    <row r="2" spans="1:8" ht="15">
      <c r="A2" s="79" t="s">
        <v>11</v>
      </c>
      <c r="B2" s="79"/>
      <c r="C2" s="79"/>
      <c r="D2" s="79"/>
      <c r="E2" s="79"/>
      <c r="F2" s="79"/>
      <c r="G2" s="79"/>
      <c r="H2" s="79"/>
    </row>
    <row r="3" spans="1:8" ht="15">
      <c r="A3" s="80">
        <v>43830</v>
      </c>
      <c r="B3" s="80"/>
      <c r="C3" s="80"/>
      <c r="D3" s="80"/>
      <c r="E3" s="80"/>
      <c r="F3" s="80"/>
      <c r="G3" s="80"/>
      <c r="H3" s="80"/>
    </row>
    <row r="4" ht="12" customHeight="1" thickBot="1">
      <c r="A4" s="2" t="s">
        <v>12</v>
      </c>
    </row>
    <row r="5" spans="1:8" ht="12" customHeight="1" thickBot="1">
      <c r="A5" s="15"/>
      <c r="B5" s="16"/>
      <c r="C5" s="81" t="s">
        <v>0</v>
      </c>
      <c r="D5" s="82"/>
      <c r="E5" s="83"/>
      <c r="F5" s="81" t="s">
        <v>13</v>
      </c>
      <c r="G5" s="82"/>
      <c r="H5" s="83"/>
    </row>
    <row r="6" spans="1:8" s="5" customFormat="1" ht="12" customHeight="1">
      <c r="A6" s="17" t="s">
        <v>14</v>
      </c>
      <c r="B6" s="18" t="s">
        <v>15</v>
      </c>
      <c r="C6" s="4"/>
      <c r="D6" s="4"/>
      <c r="E6" s="4"/>
      <c r="F6" s="4"/>
      <c r="G6" s="4"/>
      <c r="H6" s="4"/>
    </row>
    <row r="7" spans="1:9" ht="12" customHeight="1">
      <c r="A7" s="19"/>
      <c r="B7" s="12"/>
      <c r="C7" s="6"/>
      <c r="D7" s="6"/>
      <c r="E7" s="6"/>
      <c r="F7" s="6"/>
      <c r="G7" s="6"/>
      <c r="H7" s="6"/>
      <c r="I7" s="72"/>
    </row>
    <row r="8" spans="1:9" s="8" customFormat="1" ht="12" customHeight="1">
      <c r="A8" s="13" t="s">
        <v>57</v>
      </c>
      <c r="B8" s="14" t="s">
        <v>17</v>
      </c>
      <c r="C8" s="7"/>
      <c r="D8" s="7">
        <f>SUM(C9:C12)</f>
        <v>224981.28999999998</v>
      </c>
      <c r="E8" s="7"/>
      <c r="F8" s="7"/>
      <c r="G8" s="7">
        <f>SUM(F9:F12)</f>
        <v>200751.81</v>
      </c>
      <c r="H8" s="7"/>
      <c r="I8" s="72"/>
    </row>
    <row r="9" spans="1:9" ht="12" customHeight="1">
      <c r="A9" s="19" t="s">
        <v>16</v>
      </c>
      <c r="B9" s="12" t="s">
        <v>18</v>
      </c>
      <c r="C9" s="6">
        <v>310</v>
      </c>
      <c r="D9" s="6"/>
      <c r="E9" s="6"/>
      <c r="F9" s="6">
        <v>696.4</v>
      </c>
      <c r="G9" s="6"/>
      <c r="H9" s="6"/>
      <c r="I9" s="72"/>
    </row>
    <row r="10" spans="1:9" ht="12" customHeight="1">
      <c r="A10" s="19" t="s">
        <v>19</v>
      </c>
      <c r="B10" s="12" t="s">
        <v>20</v>
      </c>
      <c r="C10" s="6">
        <v>68065.39</v>
      </c>
      <c r="D10" s="6"/>
      <c r="E10" s="6"/>
      <c r="F10" s="6">
        <v>29445.33</v>
      </c>
      <c r="G10" s="6"/>
      <c r="H10" s="6"/>
      <c r="I10" s="72"/>
    </row>
    <row r="11" spans="1:9" ht="12" customHeight="1">
      <c r="A11" s="19" t="s">
        <v>21</v>
      </c>
      <c r="B11" s="12" t="s">
        <v>22</v>
      </c>
      <c r="C11" s="6">
        <v>0</v>
      </c>
      <c r="D11" s="6"/>
      <c r="E11" s="6"/>
      <c r="F11" s="6">
        <v>0</v>
      </c>
      <c r="G11" s="6"/>
      <c r="H11" s="6"/>
      <c r="I11" s="72"/>
    </row>
    <row r="12" spans="1:9" ht="12" customHeight="1">
      <c r="A12" s="19" t="s">
        <v>23</v>
      </c>
      <c r="B12" s="12" t="s">
        <v>24</v>
      </c>
      <c r="C12" s="6">
        <v>156605.9</v>
      </c>
      <c r="D12" s="6"/>
      <c r="E12" s="6"/>
      <c r="F12" s="6">
        <v>170610.08</v>
      </c>
      <c r="G12" s="6"/>
      <c r="H12" s="6"/>
      <c r="I12" s="72"/>
    </row>
    <row r="13" spans="1:9" ht="12" customHeight="1">
      <c r="A13" s="19"/>
      <c r="B13" s="12"/>
      <c r="C13" s="6"/>
      <c r="D13" s="6"/>
      <c r="E13" s="6"/>
      <c r="F13" s="6"/>
      <c r="G13" s="6"/>
      <c r="H13" s="6"/>
      <c r="I13" s="72"/>
    </row>
    <row r="14" spans="1:9" s="8" customFormat="1" ht="12" customHeight="1">
      <c r="A14" s="13" t="s">
        <v>25</v>
      </c>
      <c r="B14" s="14" t="s">
        <v>26</v>
      </c>
      <c r="C14" s="6"/>
      <c r="D14" s="7">
        <f>SUM(C15)</f>
        <v>0</v>
      </c>
      <c r="E14" s="7"/>
      <c r="F14" s="6"/>
      <c r="G14" s="7">
        <f>SUM(F15)</f>
        <v>0</v>
      </c>
      <c r="H14" s="7"/>
      <c r="I14" s="72"/>
    </row>
    <row r="15" spans="1:9" ht="12" customHeight="1">
      <c r="A15" s="19" t="s">
        <v>16</v>
      </c>
      <c r="B15" s="12" t="s">
        <v>130</v>
      </c>
      <c r="C15" s="6">
        <v>0</v>
      </c>
      <c r="D15" s="6"/>
      <c r="E15" s="6"/>
      <c r="F15" s="6">
        <v>0</v>
      </c>
      <c r="G15" s="6"/>
      <c r="H15" s="6"/>
      <c r="I15" s="72"/>
    </row>
    <row r="16" spans="1:9" ht="12" customHeight="1">
      <c r="A16" s="19"/>
      <c r="B16" s="12"/>
      <c r="C16" s="6"/>
      <c r="D16" s="6"/>
      <c r="E16" s="6"/>
      <c r="F16" s="6"/>
      <c r="G16" s="6"/>
      <c r="H16" s="6"/>
      <c r="I16" s="72"/>
    </row>
    <row r="17" spans="1:9" s="8" customFormat="1" ht="12" customHeight="1">
      <c r="A17" s="13" t="s">
        <v>27</v>
      </c>
      <c r="B17" s="14" t="s">
        <v>28</v>
      </c>
      <c r="C17" s="6"/>
      <c r="D17" s="7">
        <f>SUM(C18:C21)</f>
        <v>12344</v>
      </c>
      <c r="E17" s="7"/>
      <c r="F17" s="6"/>
      <c r="G17" s="7">
        <f>SUM(F18:F21)</f>
        <v>1755</v>
      </c>
      <c r="H17" s="7"/>
      <c r="I17" s="72"/>
    </row>
    <row r="18" spans="1:9" ht="12" customHeight="1">
      <c r="A18" s="19" t="s">
        <v>16</v>
      </c>
      <c r="B18" s="12" t="s">
        <v>29</v>
      </c>
      <c r="C18" s="6">
        <v>12344</v>
      </c>
      <c r="D18" s="6"/>
      <c r="E18" s="6"/>
      <c r="F18" s="6">
        <v>1755</v>
      </c>
      <c r="G18" s="6"/>
      <c r="H18" s="6"/>
      <c r="I18" s="72"/>
    </row>
    <row r="19" spans="1:9" ht="12" customHeight="1">
      <c r="A19" s="19" t="s">
        <v>19</v>
      </c>
      <c r="B19" s="12" t="s">
        <v>30</v>
      </c>
      <c r="C19" s="6">
        <v>0</v>
      </c>
      <c r="D19" s="6"/>
      <c r="E19" s="6"/>
      <c r="F19" s="6">
        <v>0</v>
      </c>
      <c r="G19" s="6"/>
      <c r="H19" s="6"/>
      <c r="I19" s="72"/>
    </row>
    <row r="20" spans="1:9" ht="12" customHeight="1">
      <c r="A20" s="19" t="s">
        <v>21</v>
      </c>
      <c r="B20" s="12" t="s">
        <v>127</v>
      </c>
      <c r="C20" s="6">
        <v>0</v>
      </c>
      <c r="D20" s="6"/>
      <c r="E20" s="6"/>
      <c r="F20" s="6">
        <v>0</v>
      </c>
      <c r="G20" s="6"/>
      <c r="H20" s="6"/>
      <c r="I20" s="72"/>
    </row>
    <row r="21" spans="1:9" ht="12" customHeight="1">
      <c r="A21" s="19" t="s">
        <v>23</v>
      </c>
      <c r="B21" s="12" t="s">
        <v>128</v>
      </c>
      <c r="C21" s="6"/>
      <c r="D21" s="6"/>
      <c r="E21" s="6"/>
      <c r="F21" s="6"/>
      <c r="G21" s="6"/>
      <c r="H21" s="6"/>
      <c r="I21" s="72"/>
    </row>
    <row r="22" spans="1:9" ht="12" customHeight="1">
      <c r="A22" s="19"/>
      <c r="B22" s="12"/>
      <c r="C22" s="6"/>
      <c r="D22" s="6"/>
      <c r="E22" s="6"/>
      <c r="F22" s="6"/>
      <c r="G22" s="6"/>
      <c r="H22" s="6"/>
      <c r="I22" s="72"/>
    </row>
    <row r="23" spans="1:9" s="8" customFormat="1" ht="12" customHeight="1">
      <c r="A23" s="13" t="s">
        <v>31</v>
      </c>
      <c r="B23" s="14" t="s">
        <v>32</v>
      </c>
      <c r="C23" s="6"/>
      <c r="D23" s="7">
        <f>SUM(C24:C30)</f>
        <v>2081.17</v>
      </c>
      <c r="E23" s="7"/>
      <c r="F23" s="6"/>
      <c r="G23" s="7">
        <f>SUM(F24:F30)</f>
        <v>355.17</v>
      </c>
      <c r="H23" s="7"/>
      <c r="I23" s="72"/>
    </row>
    <row r="24" spans="1:9" ht="12" customHeight="1">
      <c r="A24" s="19" t="s">
        <v>16</v>
      </c>
      <c r="B24" s="12" t="s">
        <v>33</v>
      </c>
      <c r="C24" s="6">
        <v>0</v>
      </c>
      <c r="D24" s="6"/>
      <c r="E24" s="6"/>
      <c r="F24" s="6">
        <v>0</v>
      </c>
      <c r="G24" s="6"/>
      <c r="H24" s="6"/>
      <c r="I24" s="72"/>
    </row>
    <row r="25" spans="1:9" ht="12" customHeight="1">
      <c r="A25" s="19" t="s">
        <v>19</v>
      </c>
      <c r="B25" s="12" t="s">
        <v>34</v>
      </c>
      <c r="C25" s="6">
        <v>0</v>
      </c>
      <c r="D25" s="6"/>
      <c r="E25" s="6"/>
      <c r="F25" s="6">
        <v>0</v>
      </c>
      <c r="G25" s="6"/>
      <c r="H25" s="6"/>
      <c r="I25" s="72"/>
    </row>
    <row r="26" spans="1:9" ht="12" customHeight="1">
      <c r="A26" s="19" t="s">
        <v>21</v>
      </c>
      <c r="B26" s="12" t="s">
        <v>120</v>
      </c>
      <c r="C26" s="6">
        <v>0</v>
      </c>
      <c r="D26" s="6"/>
      <c r="E26" s="6"/>
      <c r="F26" s="6">
        <v>0</v>
      </c>
      <c r="G26" s="6"/>
      <c r="H26" s="6"/>
      <c r="I26" s="72"/>
    </row>
    <row r="27" spans="1:9" ht="12" customHeight="1">
      <c r="A27" s="19" t="s">
        <v>23</v>
      </c>
      <c r="B27" s="12" t="s">
        <v>35</v>
      </c>
      <c r="C27" s="6">
        <v>0</v>
      </c>
      <c r="D27" s="6"/>
      <c r="E27" s="6"/>
      <c r="F27" s="6">
        <v>0</v>
      </c>
      <c r="G27" s="6"/>
      <c r="H27" s="6"/>
      <c r="I27" s="72"/>
    </row>
    <row r="28" spans="1:9" ht="12" customHeight="1">
      <c r="A28" s="19" t="s">
        <v>37</v>
      </c>
      <c r="B28" s="12" t="s">
        <v>36</v>
      </c>
      <c r="C28" s="6">
        <v>2081.17</v>
      </c>
      <c r="D28" s="6"/>
      <c r="E28" s="6"/>
      <c r="F28" s="6">
        <v>355.17</v>
      </c>
      <c r="G28" s="6"/>
      <c r="H28" s="6"/>
      <c r="I28" s="72"/>
    </row>
    <row r="29" spans="1:9" ht="12" customHeight="1">
      <c r="A29" s="19" t="s">
        <v>39</v>
      </c>
      <c r="B29" s="12" t="s">
        <v>38</v>
      </c>
      <c r="C29" s="6">
        <v>0</v>
      </c>
      <c r="D29" s="6"/>
      <c r="E29" s="6"/>
      <c r="F29" s="6">
        <v>0</v>
      </c>
      <c r="G29" s="6"/>
      <c r="H29" s="6"/>
      <c r="I29" s="72"/>
    </row>
    <row r="30" spans="1:9" ht="12" customHeight="1">
      <c r="A30" s="19" t="s">
        <v>126</v>
      </c>
      <c r="B30" s="12" t="s">
        <v>40</v>
      </c>
      <c r="C30" s="6">
        <v>0</v>
      </c>
      <c r="D30" s="6"/>
      <c r="E30" s="6"/>
      <c r="F30" s="6">
        <v>0</v>
      </c>
      <c r="G30" s="6"/>
      <c r="H30" s="6"/>
      <c r="I30" s="72"/>
    </row>
    <row r="31" spans="1:9" ht="12" customHeight="1">
      <c r="A31" s="19"/>
      <c r="B31" s="12"/>
      <c r="C31" s="6"/>
      <c r="D31" s="6"/>
      <c r="E31" s="6"/>
      <c r="F31" s="6"/>
      <c r="G31" s="6"/>
      <c r="H31" s="6"/>
      <c r="I31" s="72"/>
    </row>
    <row r="32" spans="1:9" s="8" customFormat="1" ht="12" customHeight="1">
      <c r="A32" s="13" t="s">
        <v>41</v>
      </c>
      <c r="B32" s="14" t="s">
        <v>42</v>
      </c>
      <c r="C32" s="6"/>
      <c r="D32" s="7">
        <f>SUM(C33:D36)</f>
        <v>0</v>
      </c>
      <c r="E32" s="7"/>
      <c r="F32" s="6"/>
      <c r="G32" s="7">
        <f>SUM(F33:G36)</f>
        <v>0</v>
      </c>
      <c r="H32" s="7"/>
      <c r="I32" s="72"/>
    </row>
    <row r="33" spans="1:9" ht="12" customHeight="1">
      <c r="A33" s="19" t="s">
        <v>16</v>
      </c>
      <c r="B33" s="12" t="s">
        <v>43</v>
      </c>
      <c r="C33" s="6">
        <v>0</v>
      </c>
      <c r="D33" s="6"/>
      <c r="E33" s="6"/>
      <c r="F33" s="6">
        <v>0</v>
      </c>
      <c r="G33" s="6"/>
      <c r="H33" s="6"/>
      <c r="I33" s="72"/>
    </row>
    <row r="34" spans="1:9" ht="12" customHeight="1">
      <c r="A34" s="19" t="s">
        <v>19</v>
      </c>
      <c r="B34" s="12" t="s">
        <v>44</v>
      </c>
      <c r="C34" s="6">
        <v>0</v>
      </c>
      <c r="D34" s="6"/>
      <c r="E34" s="6"/>
      <c r="F34" s="6">
        <v>0</v>
      </c>
      <c r="G34" s="6"/>
      <c r="H34" s="6"/>
      <c r="I34" s="72"/>
    </row>
    <row r="35" spans="1:9" ht="12" customHeight="1">
      <c r="A35" s="19" t="s">
        <v>21</v>
      </c>
      <c r="B35" s="12" t="s">
        <v>45</v>
      </c>
      <c r="C35" s="6">
        <v>0</v>
      </c>
      <c r="D35" s="6"/>
      <c r="E35" s="6"/>
      <c r="F35" s="6">
        <v>0</v>
      </c>
      <c r="G35" s="6"/>
      <c r="H35" s="6"/>
      <c r="I35" s="72"/>
    </row>
    <row r="36" spans="1:9" ht="12" customHeight="1">
      <c r="A36" s="19"/>
      <c r="B36" s="12"/>
      <c r="C36" s="6"/>
      <c r="D36" s="6"/>
      <c r="E36" s="6"/>
      <c r="F36" s="6"/>
      <c r="G36" s="6"/>
      <c r="H36" s="6"/>
      <c r="I36" s="72"/>
    </row>
    <row r="37" spans="1:9" s="8" customFormat="1" ht="12" customHeight="1">
      <c r="A37" s="13" t="s">
        <v>46</v>
      </c>
      <c r="B37" s="14" t="s">
        <v>47</v>
      </c>
      <c r="C37" s="6"/>
      <c r="D37" s="7">
        <f>SUM(C38:C39)</f>
        <v>0</v>
      </c>
      <c r="E37" s="7"/>
      <c r="F37" s="6"/>
      <c r="G37" s="7">
        <f>SUM(F38:F39)</f>
        <v>0</v>
      </c>
      <c r="H37" s="7"/>
      <c r="I37" s="72"/>
    </row>
    <row r="38" spans="1:9" ht="12" customHeight="1">
      <c r="A38" s="19" t="s">
        <v>16</v>
      </c>
      <c r="B38" s="12" t="s">
        <v>48</v>
      </c>
      <c r="C38" s="6">
        <v>0</v>
      </c>
      <c r="D38" s="6"/>
      <c r="E38" s="6"/>
      <c r="F38" s="6">
        <v>0</v>
      </c>
      <c r="G38" s="6"/>
      <c r="H38" s="6"/>
      <c r="I38" s="72"/>
    </row>
    <row r="39" spans="1:9" ht="12" customHeight="1">
      <c r="A39" s="19" t="s">
        <v>19</v>
      </c>
      <c r="B39" s="12" t="s">
        <v>133</v>
      </c>
      <c r="C39" s="6">
        <v>0</v>
      </c>
      <c r="D39" s="6"/>
      <c r="E39" s="6"/>
      <c r="F39" s="6">
        <v>0</v>
      </c>
      <c r="G39" s="6"/>
      <c r="H39" s="6"/>
      <c r="I39" s="72"/>
    </row>
    <row r="40" spans="1:9" ht="12" customHeight="1">
      <c r="A40" s="19"/>
      <c r="B40" s="12"/>
      <c r="C40" s="6"/>
      <c r="D40" s="6"/>
      <c r="E40" s="6"/>
      <c r="F40" s="6"/>
      <c r="G40" s="6"/>
      <c r="H40" s="6"/>
      <c r="I40" s="72"/>
    </row>
    <row r="41" spans="1:9" s="8" customFormat="1" ht="12" customHeight="1">
      <c r="A41" s="13" t="s">
        <v>49</v>
      </c>
      <c r="B41" s="14" t="s">
        <v>50</v>
      </c>
      <c r="C41" s="6"/>
      <c r="D41" s="7">
        <f>SUM(C42:C45)</f>
        <v>23807.79</v>
      </c>
      <c r="E41" s="7"/>
      <c r="F41" s="6"/>
      <c r="G41" s="7">
        <f>SUM(F42:F45)</f>
        <v>25511.82</v>
      </c>
      <c r="H41" s="7"/>
      <c r="I41" s="72"/>
    </row>
    <row r="42" spans="1:9" ht="12" customHeight="1">
      <c r="A42" s="19" t="s">
        <v>16</v>
      </c>
      <c r="B42" s="12" t="s">
        <v>51</v>
      </c>
      <c r="C42" s="6">
        <v>152.21</v>
      </c>
      <c r="D42" s="6"/>
      <c r="E42" s="6"/>
      <c r="F42" s="6">
        <v>191.88</v>
      </c>
      <c r="G42" s="6"/>
      <c r="H42" s="6"/>
      <c r="I42" s="72"/>
    </row>
    <row r="43" spans="1:9" ht="12" customHeight="1">
      <c r="A43" s="19" t="s">
        <v>19</v>
      </c>
      <c r="B43" s="12" t="s">
        <v>52</v>
      </c>
      <c r="C43" s="6">
        <v>23655.58</v>
      </c>
      <c r="D43" s="6"/>
      <c r="E43" s="6"/>
      <c r="F43" s="6">
        <v>25319.94</v>
      </c>
      <c r="G43" s="6"/>
      <c r="H43" s="6"/>
      <c r="I43" s="72"/>
    </row>
    <row r="44" spans="1:9" ht="12" customHeight="1">
      <c r="A44" s="19" t="s">
        <v>21</v>
      </c>
      <c r="B44" s="12" t="s">
        <v>53</v>
      </c>
      <c r="C44" s="6">
        <v>0</v>
      </c>
      <c r="D44" s="6"/>
      <c r="E44" s="6"/>
      <c r="F44" s="6">
        <v>0</v>
      </c>
      <c r="G44" s="6"/>
      <c r="H44" s="6"/>
      <c r="I44" s="72"/>
    </row>
    <row r="45" spans="1:9" ht="12" customHeight="1">
      <c r="A45" s="19" t="s">
        <v>23</v>
      </c>
      <c r="B45" s="12" t="s">
        <v>119</v>
      </c>
      <c r="C45" s="6">
        <v>0</v>
      </c>
      <c r="D45" s="6"/>
      <c r="E45" s="6"/>
      <c r="F45" s="6">
        <v>0</v>
      </c>
      <c r="G45" s="6"/>
      <c r="H45" s="6"/>
      <c r="I45" s="72"/>
    </row>
    <row r="46" spans="1:9" ht="12" customHeight="1">
      <c r="A46" s="19"/>
      <c r="B46" s="12"/>
      <c r="C46" s="6"/>
      <c r="D46" s="6"/>
      <c r="E46" s="6"/>
      <c r="F46" s="6"/>
      <c r="G46" s="6"/>
      <c r="H46" s="6"/>
      <c r="I46" s="72"/>
    </row>
    <row r="47" spans="1:9" s="5" customFormat="1" ht="12" customHeight="1">
      <c r="A47" s="17"/>
      <c r="B47" s="18" t="s">
        <v>54</v>
      </c>
      <c r="C47" s="6"/>
      <c r="D47" s="4"/>
      <c r="E47" s="4">
        <f>D8+D14+D17+D23+D32+D37+D41</f>
        <v>263214.25</v>
      </c>
      <c r="F47" s="6"/>
      <c r="G47" s="4"/>
      <c r="H47" s="4">
        <f>G8+G14+G17+G23+G32+G37+G41</f>
        <v>228373.80000000002</v>
      </c>
      <c r="I47" s="72"/>
    </row>
    <row r="48" spans="1:9" s="5" customFormat="1" ht="12" customHeight="1">
      <c r="A48" s="17"/>
      <c r="B48" s="18"/>
      <c r="C48" s="6"/>
      <c r="D48" s="4"/>
      <c r="E48" s="4"/>
      <c r="F48" s="6"/>
      <c r="G48" s="4"/>
      <c r="H48" s="4"/>
      <c r="I48" s="72"/>
    </row>
    <row r="49" spans="1:9" s="5" customFormat="1" ht="12" customHeight="1">
      <c r="A49" s="17" t="s">
        <v>55</v>
      </c>
      <c r="B49" s="18" t="s">
        <v>56</v>
      </c>
      <c r="C49" s="6"/>
      <c r="D49" s="4"/>
      <c r="E49" s="4"/>
      <c r="F49" s="6"/>
      <c r="G49" s="4"/>
      <c r="H49" s="4"/>
      <c r="I49" s="72"/>
    </row>
    <row r="50" spans="1:9" ht="12" customHeight="1">
      <c r="A50" s="19"/>
      <c r="B50" s="12"/>
      <c r="C50" s="6"/>
      <c r="D50" s="6"/>
      <c r="E50" s="6"/>
      <c r="F50" s="6"/>
      <c r="G50" s="6"/>
      <c r="H50" s="6"/>
      <c r="I50" s="72"/>
    </row>
    <row r="51" spans="1:9" s="8" customFormat="1" ht="12" customHeight="1">
      <c r="A51" s="13" t="s">
        <v>57</v>
      </c>
      <c r="B51" s="14" t="s">
        <v>28</v>
      </c>
      <c r="C51" s="6"/>
      <c r="D51" s="7">
        <f>SUM(C52)</f>
        <v>0</v>
      </c>
      <c r="E51" s="7"/>
      <c r="F51" s="6"/>
      <c r="G51" s="7">
        <f>SUM(F52)</f>
        <v>0</v>
      </c>
      <c r="H51" s="7"/>
      <c r="I51" s="72"/>
    </row>
    <row r="52" spans="1:9" ht="12" customHeight="1">
      <c r="A52" s="19" t="s">
        <v>16</v>
      </c>
      <c r="B52" s="12" t="s">
        <v>30</v>
      </c>
      <c r="C52" s="6">
        <v>0</v>
      </c>
      <c r="D52" s="6"/>
      <c r="E52" s="6"/>
      <c r="F52" s="6">
        <v>0</v>
      </c>
      <c r="G52" s="6"/>
      <c r="H52" s="6"/>
      <c r="I52" s="72"/>
    </row>
    <row r="53" spans="1:9" ht="12" customHeight="1">
      <c r="A53" s="19"/>
      <c r="B53" s="12"/>
      <c r="C53" s="6"/>
      <c r="D53" s="6"/>
      <c r="E53" s="6"/>
      <c r="F53" s="6"/>
      <c r="G53" s="6"/>
      <c r="H53" s="6"/>
      <c r="I53" s="72"/>
    </row>
    <row r="54" spans="1:9" s="8" customFormat="1" ht="12" customHeight="1">
      <c r="A54" s="13" t="s">
        <v>25</v>
      </c>
      <c r="B54" s="14" t="s">
        <v>32</v>
      </c>
      <c r="C54" s="6"/>
      <c r="D54" s="7">
        <f>SUM(C55)</f>
        <v>0</v>
      </c>
      <c r="E54" s="7"/>
      <c r="F54" s="6"/>
      <c r="G54" s="7">
        <f>SUM(F55)</f>
        <v>0</v>
      </c>
      <c r="H54" s="7"/>
      <c r="I54" s="72"/>
    </row>
    <row r="55" spans="1:9" ht="12" customHeight="1">
      <c r="A55" s="19" t="s">
        <v>16</v>
      </c>
      <c r="B55" s="12" t="s">
        <v>33</v>
      </c>
      <c r="C55" s="6">
        <v>0</v>
      </c>
      <c r="D55" s="6"/>
      <c r="E55" s="6"/>
      <c r="F55" s="6">
        <v>0</v>
      </c>
      <c r="G55" s="6"/>
      <c r="H55" s="6"/>
      <c r="I55" s="72"/>
    </row>
    <row r="56" spans="1:9" ht="12" customHeight="1">
      <c r="A56" s="19"/>
      <c r="B56" s="12"/>
      <c r="C56" s="6"/>
      <c r="D56" s="6"/>
      <c r="E56" s="6"/>
      <c r="F56" s="6"/>
      <c r="G56" s="6"/>
      <c r="H56" s="6"/>
      <c r="I56" s="72"/>
    </row>
    <row r="57" spans="1:9" s="8" customFormat="1" ht="12" customHeight="1">
      <c r="A57" s="13" t="s">
        <v>27</v>
      </c>
      <c r="B57" s="14" t="s">
        <v>58</v>
      </c>
      <c r="C57" s="6"/>
      <c r="D57" s="7">
        <f>SUM(C58:C60)</f>
        <v>0</v>
      </c>
      <c r="E57" s="7"/>
      <c r="F57" s="6"/>
      <c r="G57" s="7">
        <f>SUM(F58:F60)</f>
        <v>0</v>
      </c>
      <c r="H57" s="7"/>
      <c r="I57" s="72"/>
    </row>
    <row r="58" spans="1:9" ht="12" customHeight="1">
      <c r="A58" s="19" t="s">
        <v>16</v>
      </c>
      <c r="B58" s="12" t="s">
        <v>121</v>
      </c>
      <c r="C58" s="6">
        <v>0</v>
      </c>
      <c r="D58" s="6"/>
      <c r="E58" s="6"/>
      <c r="F58" s="6">
        <v>0</v>
      </c>
      <c r="G58" s="6"/>
      <c r="H58" s="6"/>
      <c r="I58" s="72"/>
    </row>
    <row r="59" spans="1:9" ht="12" customHeight="1">
      <c r="A59" s="19" t="s">
        <v>19</v>
      </c>
      <c r="B59" s="12" t="s">
        <v>59</v>
      </c>
      <c r="C59" s="6">
        <v>0</v>
      </c>
      <c r="D59" s="6"/>
      <c r="E59" s="6"/>
      <c r="F59" s="6">
        <v>0</v>
      </c>
      <c r="G59" s="6"/>
      <c r="H59" s="6"/>
      <c r="I59" s="72"/>
    </row>
    <row r="60" spans="1:9" ht="12" customHeight="1">
      <c r="A60" s="19" t="s">
        <v>21</v>
      </c>
      <c r="B60" s="12" t="s">
        <v>122</v>
      </c>
      <c r="C60" s="6">
        <v>0</v>
      </c>
      <c r="D60" s="6"/>
      <c r="E60" s="6"/>
      <c r="F60" s="6">
        <v>0</v>
      </c>
      <c r="G60" s="6"/>
      <c r="H60" s="6"/>
      <c r="I60" s="72"/>
    </row>
    <row r="61" spans="1:9" ht="12" customHeight="1">
      <c r="A61" s="19"/>
      <c r="B61" s="12"/>
      <c r="C61" s="6"/>
      <c r="D61" s="6"/>
      <c r="E61" s="6"/>
      <c r="F61" s="6"/>
      <c r="G61" s="6"/>
      <c r="H61" s="6"/>
      <c r="I61" s="72"/>
    </row>
    <row r="62" spans="1:9" s="8" customFormat="1" ht="12" customHeight="1">
      <c r="A62" s="13" t="s">
        <v>31</v>
      </c>
      <c r="B62" s="14" t="s">
        <v>60</v>
      </c>
      <c r="C62" s="6"/>
      <c r="D62" s="7">
        <f>SUM(C63:C69)</f>
        <v>281076.30000000005</v>
      </c>
      <c r="E62" s="7"/>
      <c r="F62" s="6"/>
      <c r="G62" s="7">
        <f>SUM(F63:F69)</f>
        <v>266137.01000000007</v>
      </c>
      <c r="H62" s="7"/>
      <c r="I62" s="72"/>
    </row>
    <row r="63" spans="1:9" s="8" customFormat="1" ht="12" customHeight="1">
      <c r="A63" s="19" t="s">
        <v>16</v>
      </c>
      <c r="B63" s="12" t="s">
        <v>132</v>
      </c>
      <c r="C63" s="6">
        <v>0</v>
      </c>
      <c r="D63" s="7"/>
      <c r="E63" s="7"/>
      <c r="F63" s="6">
        <v>0</v>
      </c>
      <c r="G63" s="7"/>
      <c r="H63" s="7"/>
      <c r="I63" s="72"/>
    </row>
    <row r="64" spans="1:9" ht="12" customHeight="1">
      <c r="A64" s="19" t="s">
        <v>19</v>
      </c>
      <c r="B64" s="12" t="s">
        <v>61</v>
      </c>
      <c r="C64" s="6">
        <v>0</v>
      </c>
      <c r="D64" s="6"/>
      <c r="E64" s="6"/>
      <c r="F64" s="6">
        <v>0</v>
      </c>
      <c r="G64" s="6"/>
      <c r="H64" s="6"/>
      <c r="I64" s="72"/>
    </row>
    <row r="65" spans="1:9" ht="12" customHeight="1">
      <c r="A65" s="19" t="s">
        <v>21</v>
      </c>
      <c r="B65" s="12" t="s">
        <v>62</v>
      </c>
      <c r="C65" s="6">
        <v>56660</v>
      </c>
      <c r="D65" s="6"/>
      <c r="E65" s="6"/>
      <c r="F65" s="6">
        <v>56660</v>
      </c>
      <c r="G65" s="6">
        <f>C65-F65</f>
        <v>0</v>
      </c>
      <c r="H65" s="6"/>
      <c r="I65" s="72"/>
    </row>
    <row r="66" spans="1:9" ht="12" customHeight="1">
      <c r="A66" s="19" t="s">
        <v>23</v>
      </c>
      <c r="B66" s="12" t="s">
        <v>63</v>
      </c>
      <c r="C66" s="6">
        <v>256717.7</v>
      </c>
      <c r="D66" s="6"/>
      <c r="E66" s="6"/>
      <c r="F66" s="6">
        <v>256717.7</v>
      </c>
      <c r="G66" s="6"/>
      <c r="H66" s="6"/>
      <c r="I66" s="72"/>
    </row>
    <row r="67" spans="1:9" ht="12" customHeight="1">
      <c r="A67" s="19" t="s">
        <v>37</v>
      </c>
      <c r="B67" s="12" t="s">
        <v>64</v>
      </c>
      <c r="C67" s="6">
        <v>0</v>
      </c>
      <c r="D67" s="6"/>
      <c r="E67" s="6"/>
      <c r="F67" s="6">
        <v>0</v>
      </c>
      <c r="G67" s="6"/>
      <c r="H67" s="6"/>
      <c r="I67" s="72"/>
    </row>
    <row r="68" spans="1:9" ht="12" customHeight="1">
      <c r="A68" s="19" t="s">
        <v>39</v>
      </c>
      <c r="B68" s="12" t="s">
        <v>65</v>
      </c>
      <c r="C68" s="6">
        <v>280383.6</v>
      </c>
      <c r="D68" s="6"/>
      <c r="E68" s="6"/>
      <c r="F68" s="6">
        <v>280383.6</v>
      </c>
      <c r="G68" s="6"/>
      <c r="H68" s="6"/>
      <c r="I68" s="72"/>
    </row>
    <row r="69" spans="1:9" ht="12" customHeight="1">
      <c r="A69" s="19" t="s">
        <v>126</v>
      </c>
      <c r="B69" s="12" t="s">
        <v>66</v>
      </c>
      <c r="C69" s="6">
        <v>-312685</v>
      </c>
      <c r="D69" s="6"/>
      <c r="E69" s="6"/>
      <c r="F69" s="6">
        <v>-327624.29</v>
      </c>
      <c r="G69" s="6"/>
      <c r="H69" s="6"/>
      <c r="I69" s="72"/>
    </row>
    <row r="70" spans="1:9" ht="12" customHeight="1">
      <c r="A70" s="19"/>
      <c r="B70" s="12"/>
      <c r="C70" s="6"/>
      <c r="D70" s="6"/>
      <c r="E70" s="6"/>
      <c r="F70" s="6"/>
      <c r="G70" s="6"/>
      <c r="H70" s="6"/>
      <c r="I70" s="72"/>
    </row>
    <row r="71" spans="1:9" s="8" customFormat="1" ht="12" customHeight="1">
      <c r="A71" s="13" t="s">
        <v>41</v>
      </c>
      <c r="B71" s="14" t="s">
        <v>67</v>
      </c>
      <c r="C71" s="6"/>
      <c r="D71" s="7">
        <f>SUM(C72:C73)-C74</f>
        <v>0</v>
      </c>
      <c r="E71" s="7"/>
      <c r="F71" s="6"/>
      <c r="G71" s="7">
        <f>SUM(F72:F73)-F74</f>
        <v>0</v>
      </c>
      <c r="H71" s="7"/>
      <c r="I71" s="72"/>
    </row>
    <row r="72" spans="1:9" ht="12" customHeight="1">
      <c r="A72" s="19" t="s">
        <v>16</v>
      </c>
      <c r="B72" s="12" t="s">
        <v>68</v>
      </c>
      <c r="C72" s="6">
        <v>0</v>
      </c>
      <c r="D72" s="6"/>
      <c r="E72" s="6"/>
      <c r="F72" s="6">
        <v>0</v>
      </c>
      <c r="G72" s="6"/>
      <c r="H72" s="6"/>
      <c r="I72" s="72"/>
    </row>
    <row r="73" spans="1:9" ht="12" customHeight="1">
      <c r="A73" s="19" t="s">
        <v>19</v>
      </c>
      <c r="B73" s="12" t="s">
        <v>69</v>
      </c>
      <c r="C73" s="6">
        <v>0</v>
      </c>
      <c r="D73" s="6"/>
      <c r="E73" s="6"/>
      <c r="F73" s="6">
        <v>0</v>
      </c>
      <c r="G73" s="6"/>
      <c r="H73" s="6"/>
      <c r="I73" s="72"/>
    </row>
    <row r="74" spans="1:9" ht="12" customHeight="1">
      <c r="A74" s="19" t="s">
        <v>21</v>
      </c>
      <c r="B74" s="12" t="s">
        <v>66</v>
      </c>
      <c r="C74" s="6">
        <v>0</v>
      </c>
      <c r="D74" s="6"/>
      <c r="E74" s="6"/>
      <c r="F74" s="6">
        <v>0</v>
      </c>
      <c r="G74" s="6"/>
      <c r="H74" s="6"/>
      <c r="I74" s="72"/>
    </row>
    <row r="75" spans="1:9" ht="12" customHeight="1">
      <c r="A75" s="19"/>
      <c r="B75" s="12"/>
      <c r="C75" s="6"/>
      <c r="D75" s="6"/>
      <c r="E75" s="6"/>
      <c r="F75" s="6"/>
      <c r="G75" s="6"/>
      <c r="H75" s="6"/>
      <c r="I75" s="72"/>
    </row>
    <row r="76" spans="1:9" s="8" customFormat="1" ht="12" customHeight="1">
      <c r="A76" s="13" t="s">
        <v>46</v>
      </c>
      <c r="B76" s="14" t="s">
        <v>70</v>
      </c>
      <c r="C76" s="6"/>
      <c r="D76" s="7">
        <f>SUM(C77)</f>
        <v>0</v>
      </c>
      <c r="E76" s="7"/>
      <c r="F76" s="6"/>
      <c r="G76" s="7">
        <f>SUM(F77)</f>
        <v>0</v>
      </c>
      <c r="H76" s="7"/>
      <c r="I76" s="72"/>
    </row>
    <row r="77" spans="1:9" ht="12" customHeight="1">
      <c r="A77" s="19" t="s">
        <v>16</v>
      </c>
      <c r="B77" s="12" t="s">
        <v>129</v>
      </c>
      <c r="C77" s="6">
        <v>0</v>
      </c>
      <c r="D77" s="6"/>
      <c r="E77" s="6"/>
      <c r="F77" s="6">
        <v>0</v>
      </c>
      <c r="G77" s="6"/>
      <c r="H77" s="6"/>
      <c r="I77" s="72"/>
    </row>
    <row r="78" spans="1:9" ht="12" customHeight="1">
      <c r="A78" s="19"/>
      <c r="B78" s="12"/>
      <c r="C78" s="6"/>
      <c r="D78" s="6"/>
      <c r="E78" s="6"/>
      <c r="F78" s="6"/>
      <c r="G78" s="6"/>
      <c r="H78" s="6"/>
      <c r="I78" s="72"/>
    </row>
    <row r="79" spans="1:9" s="8" customFormat="1" ht="12" customHeight="1">
      <c r="A79" s="13" t="s">
        <v>49</v>
      </c>
      <c r="B79" s="14" t="s">
        <v>71</v>
      </c>
      <c r="C79" s="6"/>
      <c r="D79" s="7">
        <f>SUM(C80)</f>
        <v>0</v>
      </c>
      <c r="E79" s="7"/>
      <c r="F79" s="6"/>
      <c r="G79" s="7">
        <f>SUM(F80)</f>
        <v>0</v>
      </c>
      <c r="H79" s="7"/>
      <c r="I79" s="72"/>
    </row>
    <row r="80" spans="1:9" ht="12" customHeight="1">
      <c r="A80" s="19" t="s">
        <v>16</v>
      </c>
      <c r="B80" s="12" t="s">
        <v>72</v>
      </c>
      <c r="C80" s="6">
        <v>0</v>
      </c>
      <c r="D80" s="6"/>
      <c r="E80" s="6"/>
      <c r="F80" s="6">
        <v>0</v>
      </c>
      <c r="G80" s="6"/>
      <c r="H80" s="6"/>
      <c r="I80" s="72"/>
    </row>
    <row r="81" spans="1:9" ht="12" customHeight="1">
      <c r="A81" s="19"/>
      <c r="B81" s="12"/>
      <c r="C81" s="6"/>
      <c r="D81" s="6"/>
      <c r="E81" s="6"/>
      <c r="F81" s="6"/>
      <c r="G81" s="6"/>
      <c r="H81" s="6"/>
      <c r="I81" s="72"/>
    </row>
    <row r="82" spans="1:9" s="5" customFormat="1" ht="12" customHeight="1">
      <c r="A82" s="17"/>
      <c r="B82" s="18" t="s">
        <v>73</v>
      </c>
      <c r="C82" s="6"/>
      <c r="D82" s="4"/>
      <c r="E82" s="4">
        <f>D51+D54+D57+D62+D71+D76+D79</f>
        <v>281076.30000000005</v>
      </c>
      <c r="F82" s="6"/>
      <c r="G82" s="4"/>
      <c r="H82" s="4">
        <f>G51+G54+G57+G62+G71+G76+G79</f>
        <v>266137.01000000007</v>
      </c>
      <c r="I82" s="72"/>
    </row>
    <row r="83" spans="1:9" s="5" customFormat="1" ht="12" customHeight="1">
      <c r="A83" s="17"/>
      <c r="B83" s="18"/>
      <c r="C83" s="6"/>
      <c r="D83" s="4"/>
      <c r="E83" s="4"/>
      <c r="F83" s="6"/>
      <c r="G83" s="4"/>
      <c r="H83" s="4"/>
      <c r="I83" s="72"/>
    </row>
    <row r="84" spans="1:9" s="5" customFormat="1" ht="12" customHeight="1">
      <c r="A84" s="17"/>
      <c r="B84" s="18" t="s">
        <v>74</v>
      </c>
      <c r="C84" s="6"/>
      <c r="D84" s="4"/>
      <c r="E84" s="4">
        <f>E47+E82</f>
        <v>544290.55</v>
      </c>
      <c r="F84" s="6"/>
      <c r="G84" s="4"/>
      <c r="H84" s="4">
        <f>H47+H82</f>
        <v>494510.81000000006</v>
      </c>
      <c r="I84" s="72"/>
    </row>
    <row r="85" spans="1:9" s="5" customFormat="1" ht="12" customHeight="1">
      <c r="A85" s="17"/>
      <c r="B85" s="18"/>
      <c r="C85" s="6"/>
      <c r="D85" s="4"/>
      <c r="E85" s="4"/>
      <c r="F85" s="6"/>
      <c r="G85" s="4"/>
      <c r="H85" s="4"/>
      <c r="I85" s="72"/>
    </row>
    <row r="86" spans="1:9" ht="12" customHeight="1" thickBot="1">
      <c r="A86" s="11"/>
      <c r="B86" s="20"/>
      <c r="C86" s="6"/>
      <c r="D86" s="6"/>
      <c r="E86" s="6"/>
      <c r="F86" s="6"/>
      <c r="G86" s="6"/>
      <c r="H86" s="6"/>
      <c r="I86" s="72"/>
    </row>
    <row r="87" spans="1:9" s="8" customFormat="1" ht="13.5" thickBot="1">
      <c r="A87" s="21"/>
      <c r="B87" s="22" t="s">
        <v>75</v>
      </c>
      <c r="C87" s="9"/>
      <c r="D87" s="9"/>
      <c r="E87" s="9">
        <v>370.29</v>
      </c>
      <c r="F87" s="9"/>
      <c r="G87" s="9"/>
      <c r="H87" s="9">
        <v>217.86</v>
      </c>
      <c r="I87" s="72"/>
    </row>
    <row r="88" spans="6:9" ht="12.75">
      <c r="F88" s="1"/>
      <c r="I88" s="72"/>
    </row>
  </sheetData>
  <sheetProtection/>
  <mergeCells count="5">
    <mergeCell ref="A1:H1"/>
    <mergeCell ref="A2:H2"/>
    <mergeCell ref="A3:H3"/>
    <mergeCell ref="C5:E5"/>
    <mergeCell ref="F5:H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4"/>
  <sheetViews>
    <sheetView showGridLines="0" zoomScalePageLayoutView="0" workbookViewId="0" topLeftCell="A1">
      <selection activeCell="B9" sqref="B9"/>
    </sheetView>
  </sheetViews>
  <sheetFormatPr defaultColWidth="9.140625" defaultRowHeight="12" customHeight="1"/>
  <cols>
    <col min="1" max="1" width="2.7109375" style="2" customWidth="1"/>
    <col min="2" max="2" width="45.8515625" style="2" customWidth="1"/>
    <col min="3" max="7" width="11.7109375" style="3" bestFit="1" customWidth="1"/>
    <col min="8" max="8" width="12.7109375" style="3" bestFit="1" customWidth="1"/>
    <col min="9" max="9" width="10.8515625" style="2" bestFit="1" customWidth="1"/>
    <col min="10" max="16384" width="9.140625" style="2" customWidth="1"/>
  </cols>
  <sheetData>
    <row r="1" spans="1:8" s="23" customFormat="1" ht="15">
      <c r="A1" s="79" t="s">
        <v>191</v>
      </c>
      <c r="B1" s="79"/>
      <c r="C1" s="79"/>
      <c r="D1" s="79"/>
      <c r="E1" s="79"/>
      <c r="F1" s="79"/>
      <c r="G1" s="79"/>
      <c r="H1" s="79"/>
    </row>
    <row r="2" spans="1:8" s="23" customFormat="1" ht="15">
      <c r="A2" s="79" t="s">
        <v>11</v>
      </c>
      <c r="B2" s="79"/>
      <c r="C2" s="79"/>
      <c r="D2" s="79"/>
      <c r="E2" s="79"/>
      <c r="F2" s="79"/>
      <c r="G2" s="79"/>
      <c r="H2" s="79"/>
    </row>
    <row r="3" spans="1:8" s="23" customFormat="1" ht="15">
      <c r="A3" s="80">
        <v>43830</v>
      </c>
      <c r="B3" s="80"/>
      <c r="C3" s="80"/>
      <c r="D3" s="80"/>
      <c r="E3" s="80"/>
      <c r="F3" s="80"/>
      <c r="G3" s="80"/>
      <c r="H3" s="80"/>
    </row>
    <row r="4" ht="12" customHeight="1" thickBot="1">
      <c r="A4" s="2" t="s">
        <v>76</v>
      </c>
    </row>
    <row r="5" spans="1:8" ht="12" customHeight="1" thickBot="1">
      <c r="A5" s="15"/>
      <c r="B5" s="16"/>
      <c r="C5" s="81" t="s">
        <v>0</v>
      </c>
      <c r="D5" s="82"/>
      <c r="E5" s="83"/>
      <c r="F5" s="81" t="s">
        <v>13</v>
      </c>
      <c r="G5" s="82"/>
      <c r="H5" s="83"/>
    </row>
    <row r="6" spans="1:8" s="5" customFormat="1" ht="12" customHeight="1">
      <c r="A6" s="17" t="s">
        <v>77</v>
      </c>
      <c r="B6" s="18" t="s">
        <v>78</v>
      </c>
      <c r="C6" s="4"/>
      <c r="D6" s="4"/>
      <c r="E6" s="4"/>
      <c r="F6" s="4"/>
      <c r="G6" s="4"/>
      <c r="H6" s="4"/>
    </row>
    <row r="7" spans="1:8" ht="12" customHeight="1">
      <c r="A7" s="19"/>
      <c r="B7" s="12"/>
      <c r="C7" s="6"/>
      <c r="D7" s="6"/>
      <c r="E7" s="6"/>
      <c r="F7" s="6"/>
      <c r="G7" s="6"/>
      <c r="H7" s="6"/>
    </row>
    <row r="8" spans="1:8" s="8" customFormat="1" ht="12" customHeight="1">
      <c r="A8" s="13" t="s">
        <v>57</v>
      </c>
      <c r="B8" s="14" t="s">
        <v>79</v>
      </c>
      <c r="C8" s="6"/>
      <c r="D8" s="7">
        <f>SUM(C9)</f>
        <v>0</v>
      </c>
      <c r="E8" s="7"/>
      <c r="F8" s="6"/>
      <c r="G8" s="7">
        <f>SUM(F9)</f>
        <v>0</v>
      </c>
      <c r="H8" s="7"/>
    </row>
    <row r="9" spans="1:8" ht="12" customHeight="1">
      <c r="A9" s="19" t="s">
        <v>16</v>
      </c>
      <c r="B9" s="12" t="s">
        <v>80</v>
      </c>
      <c r="C9" s="6">
        <v>0</v>
      </c>
      <c r="D9" s="6"/>
      <c r="E9" s="6"/>
      <c r="F9" s="6">
        <v>0</v>
      </c>
      <c r="G9" s="6"/>
      <c r="H9" s="6"/>
    </row>
    <row r="10" spans="1:8" ht="12" customHeight="1">
      <c r="A10" s="19"/>
      <c r="B10" s="12"/>
      <c r="C10" s="6"/>
      <c r="D10" s="6"/>
      <c r="E10" s="6"/>
      <c r="F10" s="6"/>
      <c r="G10" s="6"/>
      <c r="H10" s="6"/>
    </row>
    <row r="11" spans="1:9" s="8" customFormat="1" ht="12" customHeight="1">
      <c r="A11" s="13" t="s">
        <v>25</v>
      </c>
      <c r="B11" s="14" t="s">
        <v>81</v>
      </c>
      <c r="C11" s="6"/>
      <c r="D11" s="7">
        <f>SUM(C12:C13)</f>
        <v>126.26</v>
      </c>
      <c r="E11" s="7"/>
      <c r="F11" s="6"/>
      <c r="G11" s="7">
        <f>SUM(F12:F13)</f>
        <v>152810</v>
      </c>
      <c r="H11" s="7"/>
      <c r="I11" s="72"/>
    </row>
    <row r="12" spans="1:9" ht="12" customHeight="1">
      <c r="A12" s="19" t="s">
        <v>16</v>
      </c>
      <c r="B12" s="12" t="s">
        <v>82</v>
      </c>
      <c r="C12" s="6">
        <v>126.26</v>
      </c>
      <c r="D12" s="6"/>
      <c r="E12" s="6"/>
      <c r="F12" s="6">
        <v>152810</v>
      </c>
      <c r="G12" s="6"/>
      <c r="H12" s="6"/>
      <c r="I12" s="72"/>
    </row>
    <row r="13" spans="1:9" ht="12" customHeight="1">
      <c r="A13" s="19" t="s">
        <v>19</v>
      </c>
      <c r="B13" s="12" t="s">
        <v>101</v>
      </c>
      <c r="C13" s="6">
        <v>0</v>
      </c>
      <c r="D13" s="6"/>
      <c r="E13" s="6"/>
      <c r="F13" s="6">
        <v>0</v>
      </c>
      <c r="G13" s="6"/>
      <c r="H13" s="6"/>
      <c r="I13" s="72"/>
    </row>
    <row r="14" spans="1:9" ht="12" customHeight="1">
      <c r="A14" s="19"/>
      <c r="B14" s="12"/>
      <c r="C14" s="6"/>
      <c r="D14" s="6"/>
      <c r="E14" s="6"/>
      <c r="F14" s="6"/>
      <c r="G14" s="6"/>
      <c r="H14" s="6"/>
      <c r="I14" s="72"/>
    </row>
    <row r="15" spans="1:9" s="8" customFormat="1" ht="12" customHeight="1">
      <c r="A15" s="13" t="s">
        <v>27</v>
      </c>
      <c r="B15" s="14" t="s">
        <v>83</v>
      </c>
      <c r="C15" s="6"/>
      <c r="D15" s="7">
        <f>SUM(C16:C19)</f>
        <v>0</v>
      </c>
      <c r="E15" s="7"/>
      <c r="F15" s="6"/>
      <c r="G15" s="7">
        <f>SUM(F16:F19)</f>
        <v>0</v>
      </c>
      <c r="H15" s="7"/>
      <c r="I15" s="72"/>
    </row>
    <row r="16" spans="1:9" ht="12" customHeight="1">
      <c r="A16" s="19" t="s">
        <v>16</v>
      </c>
      <c r="B16" s="12" t="s">
        <v>134</v>
      </c>
      <c r="C16" s="6">
        <v>0</v>
      </c>
      <c r="D16" s="6"/>
      <c r="E16" s="6"/>
      <c r="F16" s="6">
        <v>0</v>
      </c>
      <c r="G16" s="6"/>
      <c r="H16" s="6"/>
      <c r="I16" s="72"/>
    </row>
    <row r="17" spans="1:9" ht="12" customHeight="1">
      <c r="A17" s="19" t="s">
        <v>19</v>
      </c>
      <c r="B17" s="12" t="s">
        <v>85</v>
      </c>
      <c r="C17" s="6">
        <v>0</v>
      </c>
      <c r="D17" s="6"/>
      <c r="E17" s="6"/>
      <c r="F17" s="6">
        <v>0</v>
      </c>
      <c r="G17" s="6"/>
      <c r="H17" s="6"/>
      <c r="I17" s="72"/>
    </row>
    <row r="18" spans="1:9" ht="12" customHeight="1">
      <c r="A18" s="19" t="s">
        <v>21</v>
      </c>
      <c r="B18" s="12" t="s">
        <v>84</v>
      </c>
      <c r="C18" s="6">
        <v>0</v>
      </c>
      <c r="D18" s="6"/>
      <c r="E18" s="6"/>
      <c r="F18" s="6">
        <v>0</v>
      </c>
      <c r="G18" s="6"/>
      <c r="H18" s="6"/>
      <c r="I18" s="72"/>
    </row>
    <row r="19" spans="1:9" ht="12" customHeight="1">
      <c r="A19" s="19" t="s">
        <v>23</v>
      </c>
      <c r="B19" s="12" t="s">
        <v>86</v>
      </c>
      <c r="C19" s="6">
        <v>0</v>
      </c>
      <c r="D19" s="6"/>
      <c r="E19" s="6"/>
      <c r="F19" s="6">
        <v>0</v>
      </c>
      <c r="G19" s="6"/>
      <c r="H19" s="6"/>
      <c r="I19" s="72"/>
    </row>
    <row r="20" spans="1:9" ht="12" customHeight="1">
      <c r="A20" s="19"/>
      <c r="B20" s="12"/>
      <c r="C20" s="6"/>
      <c r="D20" s="6"/>
      <c r="E20" s="6"/>
      <c r="F20" s="6"/>
      <c r="G20" s="6"/>
      <c r="H20" s="6"/>
      <c r="I20" s="72"/>
    </row>
    <row r="21" spans="1:9" s="8" customFormat="1" ht="12" customHeight="1">
      <c r="A21" s="13" t="s">
        <v>31</v>
      </c>
      <c r="B21" s="14" t="s">
        <v>87</v>
      </c>
      <c r="C21" s="6"/>
      <c r="D21" s="7">
        <f>SUM(C22)</f>
        <v>1550</v>
      </c>
      <c r="E21" s="7"/>
      <c r="F21" s="6"/>
      <c r="G21" s="7">
        <f>SUM(F22)</f>
        <v>2894</v>
      </c>
      <c r="H21" s="7"/>
      <c r="I21" s="72"/>
    </row>
    <row r="22" spans="1:9" ht="12" customHeight="1">
      <c r="A22" s="19" t="s">
        <v>16</v>
      </c>
      <c r="B22" s="12" t="s">
        <v>87</v>
      </c>
      <c r="C22" s="6">
        <v>1550</v>
      </c>
      <c r="D22" s="6"/>
      <c r="E22" s="6"/>
      <c r="F22" s="6">
        <v>2894</v>
      </c>
      <c r="G22" s="6"/>
      <c r="H22" s="6"/>
      <c r="I22" s="72"/>
    </row>
    <row r="23" spans="1:9" s="8" customFormat="1" ht="12" customHeight="1">
      <c r="A23" s="13"/>
      <c r="B23" s="14"/>
      <c r="C23" s="6"/>
      <c r="D23" s="7"/>
      <c r="E23" s="7"/>
      <c r="F23" s="6"/>
      <c r="G23" s="7"/>
      <c r="H23" s="7"/>
      <c r="I23" s="72"/>
    </row>
    <row r="24" spans="1:9" s="8" customFormat="1" ht="12" customHeight="1">
      <c r="A24" s="13" t="s">
        <v>41</v>
      </c>
      <c r="B24" s="14" t="s">
        <v>88</v>
      </c>
      <c r="C24" s="6"/>
      <c r="D24" s="7">
        <v>0</v>
      </c>
      <c r="E24" s="7"/>
      <c r="F24" s="6"/>
      <c r="G24" s="7">
        <v>0</v>
      </c>
      <c r="H24" s="7"/>
      <c r="I24" s="72"/>
    </row>
    <row r="25" spans="1:9" s="8" customFormat="1" ht="12" customHeight="1">
      <c r="A25" s="13"/>
      <c r="B25" s="14"/>
      <c r="C25" s="6"/>
      <c r="D25" s="7"/>
      <c r="E25" s="7"/>
      <c r="F25" s="6"/>
      <c r="G25" s="7"/>
      <c r="H25" s="7"/>
      <c r="I25" s="72"/>
    </row>
    <row r="26" spans="1:9" s="8" customFormat="1" ht="12" customHeight="1">
      <c r="A26" s="13" t="s">
        <v>89</v>
      </c>
      <c r="B26" s="14" t="s">
        <v>90</v>
      </c>
      <c r="C26" s="6"/>
      <c r="D26" s="7">
        <f>SUM(C27:C29)</f>
        <v>1349.3400000000001</v>
      </c>
      <c r="E26" s="7"/>
      <c r="F26" s="6"/>
      <c r="G26" s="7">
        <f>SUM(F27:F29)</f>
        <v>1695.16</v>
      </c>
      <c r="H26" s="7"/>
      <c r="I26" s="72"/>
    </row>
    <row r="27" spans="1:9" ht="12" customHeight="1">
      <c r="A27" s="19" t="s">
        <v>16</v>
      </c>
      <c r="B27" s="12" t="s">
        <v>91</v>
      </c>
      <c r="C27" s="6">
        <v>504.63</v>
      </c>
      <c r="D27" s="6"/>
      <c r="E27" s="6"/>
      <c r="F27" s="6">
        <v>624.21</v>
      </c>
      <c r="G27" s="6"/>
      <c r="H27" s="6"/>
      <c r="I27" s="72"/>
    </row>
    <row r="28" spans="1:9" ht="12" customHeight="1">
      <c r="A28" s="19" t="s">
        <v>19</v>
      </c>
      <c r="B28" s="12" t="s">
        <v>92</v>
      </c>
      <c r="C28" s="6">
        <v>844.71</v>
      </c>
      <c r="D28" s="6"/>
      <c r="E28" s="6"/>
      <c r="F28" s="6">
        <v>1070.95</v>
      </c>
      <c r="G28" s="6"/>
      <c r="H28" s="6"/>
      <c r="I28" s="72"/>
    </row>
    <row r="29" spans="1:9" ht="12" customHeight="1">
      <c r="A29" s="19" t="s">
        <v>21</v>
      </c>
      <c r="B29" s="12" t="s">
        <v>93</v>
      </c>
      <c r="C29" s="6">
        <v>0</v>
      </c>
      <c r="D29" s="6"/>
      <c r="E29" s="6"/>
      <c r="F29" s="6">
        <v>0</v>
      </c>
      <c r="G29" s="6"/>
      <c r="H29" s="6"/>
      <c r="I29" s="72"/>
    </row>
    <row r="30" spans="1:9" ht="12" customHeight="1">
      <c r="A30" s="19"/>
      <c r="B30" s="12"/>
      <c r="C30" s="6"/>
      <c r="D30" s="6"/>
      <c r="E30" s="6"/>
      <c r="F30" s="6"/>
      <c r="G30" s="6"/>
      <c r="H30" s="6"/>
      <c r="I30" s="72"/>
    </row>
    <row r="31" spans="1:9" s="8" customFormat="1" ht="12" customHeight="1">
      <c r="A31" s="13" t="s">
        <v>46</v>
      </c>
      <c r="B31" s="14" t="s">
        <v>94</v>
      </c>
      <c r="C31" s="6"/>
      <c r="D31" s="7">
        <f>C32+C33</f>
        <v>0</v>
      </c>
      <c r="E31" s="7"/>
      <c r="F31" s="6"/>
      <c r="G31" s="7">
        <f>F33</f>
        <v>0</v>
      </c>
      <c r="H31" s="7"/>
      <c r="I31" s="72"/>
    </row>
    <row r="32" spans="1:9" ht="12" customHeight="1">
      <c r="A32" s="19" t="s">
        <v>16</v>
      </c>
      <c r="B32" s="12" t="s">
        <v>193</v>
      </c>
      <c r="C32" s="6"/>
      <c r="D32" s="6"/>
      <c r="E32" s="6"/>
      <c r="F32" s="6"/>
      <c r="G32" s="6"/>
      <c r="H32" s="6"/>
      <c r="I32" s="72"/>
    </row>
    <row r="33" spans="1:9" ht="12" customHeight="1">
      <c r="A33" s="19" t="s">
        <v>19</v>
      </c>
      <c r="B33" s="12" t="s">
        <v>194</v>
      </c>
      <c r="C33" s="6">
        <v>0</v>
      </c>
      <c r="D33" s="6"/>
      <c r="E33" s="6"/>
      <c r="F33" s="6">
        <v>0</v>
      </c>
      <c r="G33" s="6"/>
      <c r="H33" s="6"/>
      <c r="I33" s="72"/>
    </row>
    <row r="34" spans="1:9" ht="12" customHeight="1">
      <c r="A34" s="19"/>
      <c r="B34" s="12"/>
      <c r="C34" s="6"/>
      <c r="D34" s="6"/>
      <c r="E34" s="6"/>
      <c r="F34" s="6"/>
      <c r="G34" s="6"/>
      <c r="H34" s="6"/>
      <c r="I34" s="72"/>
    </row>
    <row r="35" spans="1:9" s="8" customFormat="1" ht="12" customHeight="1">
      <c r="A35" s="13" t="s">
        <v>49</v>
      </c>
      <c r="B35" s="14" t="s">
        <v>95</v>
      </c>
      <c r="C35" s="6"/>
      <c r="D35" s="7">
        <v>0</v>
      </c>
      <c r="E35" s="7"/>
      <c r="F35" s="6"/>
      <c r="G35" s="7">
        <v>0</v>
      </c>
      <c r="H35" s="7"/>
      <c r="I35" s="72"/>
    </row>
    <row r="36" spans="1:9" s="8" customFormat="1" ht="12" customHeight="1">
      <c r="A36" s="13"/>
      <c r="B36" s="14"/>
      <c r="C36" s="6"/>
      <c r="D36" s="7"/>
      <c r="E36" s="7"/>
      <c r="F36" s="6"/>
      <c r="G36" s="7"/>
      <c r="H36" s="7"/>
      <c r="I36" s="72"/>
    </row>
    <row r="37" spans="1:9" s="8" customFormat="1" ht="12" customHeight="1">
      <c r="A37" s="13" t="s">
        <v>96</v>
      </c>
      <c r="B37" s="14" t="s">
        <v>97</v>
      </c>
      <c r="C37" s="6"/>
      <c r="D37" s="7">
        <f>SUM(C38)</f>
        <v>854924.63</v>
      </c>
      <c r="E37" s="7"/>
      <c r="F37" s="6"/>
      <c r="G37" s="7">
        <f>SUM(F38)</f>
        <v>515708.91</v>
      </c>
      <c r="H37" s="7"/>
      <c r="I37" s="72"/>
    </row>
    <row r="38" spans="1:9" s="8" customFormat="1" ht="12" customHeight="1">
      <c r="A38" s="19" t="s">
        <v>16</v>
      </c>
      <c r="B38" s="12" t="s">
        <v>192</v>
      </c>
      <c r="C38" s="6">
        <v>854924.63</v>
      </c>
      <c r="D38" s="7"/>
      <c r="E38" s="7"/>
      <c r="F38" s="6">
        <v>515708.91</v>
      </c>
      <c r="G38" s="7"/>
      <c r="H38" s="7"/>
      <c r="I38" s="72"/>
    </row>
    <row r="39" spans="1:9" ht="12" customHeight="1">
      <c r="A39" s="19"/>
      <c r="B39" s="12"/>
      <c r="C39" s="6"/>
      <c r="D39" s="6"/>
      <c r="E39" s="6"/>
      <c r="F39" s="6"/>
      <c r="G39" s="6"/>
      <c r="H39" s="6"/>
      <c r="I39" s="72"/>
    </row>
    <row r="40" spans="1:9" s="5" customFormat="1" ht="12" customHeight="1">
      <c r="A40" s="17"/>
      <c r="B40" s="18" t="s">
        <v>98</v>
      </c>
      <c r="C40" s="6"/>
      <c r="D40" s="4"/>
      <c r="E40" s="4">
        <f>D8+D11+D15+D21+D24+D26+D31+D35+D37</f>
        <v>857950.23</v>
      </c>
      <c r="F40" s="6"/>
      <c r="G40" s="4"/>
      <c r="H40" s="4">
        <f>G8+G11+G15+G21+G24+G26+G31+G35+G37</f>
        <v>673108.07</v>
      </c>
      <c r="I40" s="72"/>
    </row>
    <row r="41" spans="1:9" s="5" customFormat="1" ht="12" customHeight="1">
      <c r="A41" s="17"/>
      <c r="B41" s="18"/>
      <c r="C41" s="6"/>
      <c r="D41" s="4"/>
      <c r="E41" s="4"/>
      <c r="F41" s="6"/>
      <c r="G41" s="4"/>
      <c r="H41" s="4"/>
      <c r="I41" s="72"/>
    </row>
    <row r="42" spans="1:9" s="5" customFormat="1" ht="12" customHeight="1">
      <c r="A42" s="17" t="s">
        <v>99</v>
      </c>
      <c r="B42" s="18" t="s">
        <v>100</v>
      </c>
      <c r="C42" s="6"/>
      <c r="D42" s="4"/>
      <c r="E42" s="4"/>
      <c r="F42" s="6"/>
      <c r="G42" s="4"/>
      <c r="H42" s="4"/>
      <c r="I42" s="72"/>
    </row>
    <row r="43" spans="1:9" ht="12" customHeight="1">
      <c r="A43" s="19"/>
      <c r="B43" s="12"/>
      <c r="C43" s="6"/>
      <c r="D43" s="6"/>
      <c r="E43" s="6"/>
      <c r="F43" s="6"/>
      <c r="G43" s="6"/>
      <c r="H43" s="6"/>
      <c r="I43" s="72"/>
    </row>
    <row r="44" spans="1:9" s="8" customFormat="1" ht="12" customHeight="1">
      <c r="A44" s="13" t="s">
        <v>57</v>
      </c>
      <c r="B44" s="14" t="s">
        <v>79</v>
      </c>
      <c r="C44" s="6"/>
      <c r="D44" s="7">
        <v>0</v>
      </c>
      <c r="E44" s="7"/>
      <c r="F44" s="6"/>
      <c r="G44" s="7">
        <v>0</v>
      </c>
      <c r="H44" s="7"/>
      <c r="I44" s="72"/>
    </row>
    <row r="45" spans="1:9" s="8" customFormat="1" ht="12" customHeight="1">
      <c r="A45" s="13" t="s">
        <v>25</v>
      </c>
      <c r="B45" s="14" t="s">
        <v>81</v>
      </c>
      <c r="C45" s="6"/>
      <c r="D45" s="7">
        <f>SUM(C46)</f>
        <v>0</v>
      </c>
      <c r="E45" s="7"/>
      <c r="F45" s="6"/>
      <c r="G45" s="7">
        <f>SUM(F46)</f>
        <v>0</v>
      </c>
      <c r="H45" s="7"/>
      <c r="I45" s="72"/>
    </row>
    <row r="46" spans="1:9" ht="12" customHeight="1">
      <c r="A46" s="19" t="s">
        <v>16</v>
      </c>
      <c r="B46" s="12" t="s">
        <v>101</v>
      </c>
      <c r="C46" s="6">
        <v>0</v>
      </c>
      <c r="D46" s="6"/>
      <c r="E46" s="6"/>
      <c r="F46" s="6">
        <v>0</v>
      </c>
      <c r="G46" s="6"/>
      <c r="H46" s="6"/>
      <c r="I46" s="72"/>
    </row>
    <row r="47" spans="1:9" ht="12" customHeight="1">
      <c r="A47" s="19"/>
      <c r="B47" s="12"/>
      <c r="C47" s="6"/>
      <c r="D47" s="6"/>
      <c r="E47" s="6"/>
      <c r="F47" s="6"/>
      <c r="G47" s="6"/>
      <c r="H47" s="6"/>
      <c r="I47" s="72"/>
    </row>
    <row r="48" spans="1:9" s="8" customFormat="1" ht="12" customHeight="1">
      <c r="A48" s="13" t="s">
        <v>27</v>
      </c>
      <c r="B48" s="14" t="s">
        <v>83</v>
      </c>
      <c r="C48" s="6"/>
      <c r="D48" s="7">
        <f>SUM(C49)</f>
        <v>0</v>
      </c>
      <c r="E48" s="7"/>
      <c r="F48" s="6"/>
      <c r="G48" s="7">
        <f>SUM(F49)</f>
        <v>0</v>
      </c>
      <c r="H48" s="7"/>
      <c r="I48" s="72"/>
    </row>
    <row r="49" spans="1:9" s="8" customFormat="1" ht="12" customHeight="1">
      <c r="A49" s="19" t="s">
        <v>19</v>
      </c>
      <c r="B49" s="12" t="s">
        <v>85</v>
      </c>
      <c r="C49" s="6">
        <v>0</v>
      </c>
      <c r="D49" s="7"/>
      <c r="E49" s="7"/>
      <c r="F49" s="6">
        <v>0</v>
      </c>
      <c r="G49" s="7"/>
      <c r="H49" s="7"/>
      <c r="I49" s="72"/>
    </row>
    <row r="50" spans="1:9" s="8" customFormat="1" ht="12" customHeight="1">
      <c r="A50" s="13" t="s">
        <v>31</v>
      </c>
      <c r="B50" s="14" t="s">
        <v>87</v>
      </c>
      <c r="C50" s="6"/>
      <c r="D50" s="7">
        <v>0</v>
      </c>
      <c r="E50" s="7"/>
      <c r="F50" s="6"/>
      <c r="G50" s="7">
        <v>0</v>
      </c>
      <c r="H50" s="7"/>
      <c r="I50" s="72"/>
    </row>
    <row r="51" spans="1:9" s="8" customFormat="1" ht="12" customHeight="1">
      <c r="A51" s="13" t="s">
        <v>41</v>
      </c>
      <c r="B51" s="14" t="s">
        <v>94</v>
      </c>
      <c r="C51" s="6"/>
      <c r="D51" s="7">
        <v>0</v>
      </c>
      <c r="E51" s="7"/>
      <c r="F51" s="6"/>
      <c r="G51" s="7">
        <v>0</v>
      </c>
      <c r="H51" s="7"/>
      <c r="I51" s="72"/>
    </row>
    <row r="52" spans="1:9" s="8" customFormat="1" ht="12" customHeight="1">
      <c r="A52" s="13" t="s">
        <v>89</v>
      </c>
      <c r="B52" s="14" t="s">
        <v>102</v>
      </c>
      <c r="C52" s="6"/>
      <c r="D52" s="7">
        <v>0</v>
      </c>
      <c r="E52" s="7"/>
      <c r="F52" s="6"/>
      <c r="G52" s="7">
        <v>0</v>
      </c>
      <c r="H52" s="7"/>
      <c r="I52" s="72"/>
    </row>
    <row r="53" spans="1:9" s="8" customFormat="1" ht="12" customHeight="1">
      <c r="A53" s="13" t="s">
        <v>46</v>
      </c>
      <c r="B53" s="14" t="s">
        <v>103</v>
      </c>
      <c r="C53" s="6"/>
      <c r="D53" s="7">
        <v>0</v>
      </c>
      <c r="E53" s="7"/>
      <c r="F53" s="6"/>
      <c r="G53" s="7">
        <v>0</v>
      </c>
      <c r="H53" s="7"/>
      <c r="I53" s="72"/>
    </row>
    <row r="54" spans="1:9" ht="12" customHeight="1">
      <c r="A54" s="19"/>
      <c r="B54" s="12"/>
      <c r="C54" s="6"/>
      <c r="D54" s="6"/>
      <c r="E54" s="6"/>
      <c r="F54" s="6"/>
      <c r="G54" s="6"/>
      <c r="H54" s="6"/>
      <c r="I54" s="72"/>
    </row>
    <row r="55" spans="1:9" s="5" customFormat="1" ht="12" customHeight="1">
      <c r="A55" s="17"/>
      <c r="B55" s="18" t="s">
        <v>104</v>
      </c>
      <c r="C55" s="6"/>
      <c r="D55" s="4"/>
      <c r="E55" s="4">
        <f>D44+D45+D48+D50+D51+D52+D53</f>
        <v>0</v>
      </c>
      <c r="F55" s="6"/>
      <c r="G55" s="4"/>
      <c r="H55" s="4">
        <f>G44+G45+G48+G50+G51+G52+G53</f>
        <v>0</v>
      </c>
      <c r="I55" s="72"/>
    </row>
    <row r="56" spans="1:9" s="5" customFormat="1" ht="12" customHeight="1">
      <c r="A56" s="17"/>
      <c r="B56" s="18"/>
      <c r="C56" s="6"/>
      <c r="D56" s="4"/>
      <c r="E56" s="4"/>
      <c r="F56" s="6"/>
      <c r="G56" s="4"/>
      <c r="H56" s="4"/>
      <c r="I56" s="72"/>
    </row>
    <row r="57" spans="1:9" s="5" customFormat="1" ht="12" customHeight="1">
      <c r="A57" s="17" t="s">
        <v>105</v>
      </c>
      <c r="B57" s="18" t="s">
        <v>106</v>
      </c>
      <c r="C57" s="6"/>
      <c r="D57" s="4"/>
      <c r="E57" s="4"/>
      <c r="F57" s="6"/>
      <c r="G57" s="4"/>
      <c r="H57" s="4"/>
      <c r="I57" s="72"/>
    </row>
    <row r="58" spans="1:9" s="5" customFormat="1" ht="12" customHeight="1">
      <c r="A58" s="17"/>
      <c r="B58" s="18"/>
      <c r="C58" s="6"/>
      <c r="D58" s="4"/>
      <c r="E58" s="4"/>
      <c r="F58" s="6"/>
      <c r="G58" s="4"/>
      <c r="H58" s="4"/>
      <c r="I58" s="72"/>
    </row>
    <row r="59" spans="1:9" ht="12" customHeight="1">
      <c r="A59" s="19"/>
      <c r="B59" s="12"/>
      <c r="C59" s="6"/>
      <c r="D59" s="6"/>
      <c r="E59" s="6"/>
      <c r="F59" s="6"/>
      <c r="G59" s="6"/>
      <c r="H59" s="6"/>
      <c r="I59" s="72"/>
    </row>
    <row r="60" spans="1:9" s="8" customFormat="1" ht="12" customHeight="1">
      <c r="A60" s="13" t="s">
        <v>57</v>
      </c>
      <c r="B60" s="14" t="s">
        <v>107</v>
      </c>
      <c r="C60" s="6"/>
      <c r="D60" s="7">
        <f>SUM(C61:C62)</f>
        <v>50000</v>
      </c>
      <c r="E60" s="7"/>
      <c r="F60" s="6"/>
      <c r="G60" s="7">
        <f>SUM(F61:F62)</f>
        <v>50000</v>
      </c>
      <c r="H60" s="7"/>
      <c r="I60" s="72"/>
    </row>
    <row r="61" spans="1:9" ht="12" customHeight="1">
      <c r="A61" s="19" t="s">
        <v>16</v>
      </c>
      <c r="B61" s="12" t="s">
        <v>108</v>
      </c>
      <c r="C61" s="6">
        <v>50000</v>
      </c>
      <c r="D61" s="6"/>
      <c r="E61" s="6"/>
      <c r="F61" s="6">
        <v>50000</v>
      </c>
      <c r="G61" s="6"/>
      <c r="H61" s="6"/>
      <c r="I61" s="72"/>
    </row>
    <row r="62" spans="1:9" ht="12" customHeight="1">
      <c r="A62" s="19" t="s">
        <v>19</v>
      </c>
      <c r="B62" s="12" t="s">
        <v>109</v>
      </c>
      <c r="C62" s="6">
        <v>0</v>
      </c>
      <c r="D62" s="6"/>
      <c r="E62" s="6"/>
      <c r="F62" s="6">
        <v>0</v>
      </c>
      <c r="G62" s="6"/>
      <c r="H62" s="6"/>
      <c r="I62" s="72"/>
    </row>
    <row r="63" spans="1:9" ht="12" customHeight="1">
      <c r="A63" s="19"/>
      <c r="B63" s="12"/>
      <c r="C63" s="6"/>
      <c r="D63" s="6"/>
      <c r="E63" s="6"/>
      <c r="F63" s="6"/>
      <c r="G63" s="6"/>
      <c r="H63" s="6"/>
      <c r="I63" s="72"/>
    </row>
    <row r="64" spans="1:9" s="8" customFormat="1" ht="12" customHeight="1">
      <c r="A64" s="13" t="s">
        <v>25</v>
      </c>
      <c r="B64" s="14" t="s">
        <v>110</v>
      </c>
      <c r="C64" s="6"/>
      <c r="D64" s="7">
        <f>SUM(C65:C67)</f>
        <v>0</v>
      </c>
      <c r="E64" s="7"/>
      <c r="F64" s="6"/>
      <c r="G64" s="7">
        <f>SUM(F65:F67)</f>
        <v>0</v>
      </c>
      <c r="H64" s="7"/>
      <c r="I64" s="72"/>
    </row>
    <row r="65" spans="1:9" ht="12" customHeight="1">
      <c r="A65" s="19" t="s">
        <v>16</v>
      </c>
      <c r="B65" s="12" t="s">
        <v>111</v>
      </c>
      <c r="C65" s="6">
        <v>0</v>
      </c>
      <c r="D65" s="6"/>
      <c r="E65" s="6"/>
      <c r="F65" s="6">
        <v>0</v>
      </c>
      <c r="G65" s="6"/>
      <c r="H65" s="6"/>
      <c r="I65" s="72"/>
    </row>
    <row r="66" spans="1:9" ht="12" customHeight="1">
      <c r="A66" s="19" t="s">
        <v>19</v>
      </c>
      <c r="B66" s="12" t="s">
        <v>112</v>
      </c>
      <c r="C66" s="6">
        <v>0</v>
      </c>
      <c r="D66" s="6"/>
      <c r="E66" s="6"/>
      <c r="F66" s="6">
        <v>0</v>
      </c>
      <c r="G66" s="6"/>
      <c r="H66" s="6"/>
      <c r="I66" s="72"/>
    </row>
    <row r="67" spans="1:9" ht="12" customHeight="1">
      <c r="A67" s="19" t="s">
        <v>21</v>
      </c>
      <c r="B67" s="12" t="s">
        <v>110</v>
      </c>
      <c r="C67" s="6">
        <v>0</v>
      </c>
      <c r="D67" s="6"/>
      <c r="E67" s="6"/>
      <c r="F67" s="6">
        <v>0</v>
      </c>
      <c r="G67" s="6"/>
      <c r="H67" s="6"/>
      <c r="I67" s="72"/>
    </row>
    <row r="68" spans="1:9" ht="12" customHeight="1">
      <c r="A68" s="19"/>
      <c r="B68" s="12"/>
      <c r="C68" s="6"/>
      <c r="D68" s="6"/>
      <c r="E68" s="6"/>
      <c r="F68" s="6"/>
      <c r="G68" s="6"/>
      <c r="H68" s="6"/>
      <c r="I68" s="72"/>
    </row>
    <row r="69" spans="1:9" s="8" customFormat="1" ht="12" customHeight="1">
      <c r="A69" s="13" t="s">
        <v>27</v>
      </c>
      <c r="B69" s="14" t="s">
        <v>113</v>
      </c>
      <c r="C69" s="6"/>
      <c r="D69" s="7">
        <f>SUM(C70)</f>
        <v>0</v>
      </c>
      <c r="E69" s="7"/>
      <c r="F69" s="6"/>
      <c r="G69" s="7">
        <f>SUM(F70)</f>
        <v>0</v>
      </c>
      <c r="H69" s="7"/>
      <c r="I69" s="72"/>
    </row>
    <row r="70" spans="1:9" ht="12" customHeight="1">
      <c r="A70" s="19" t="s">
        <v>16</v>
      </c>
      <c r="B70" s="12" t="s">
        <v>123</v>
      </c>
      <c r="C70" s="6">
        <v>0</v>
      </c>
      <c r="D70" s="6"/>
      <c r="E70" s="6"/>
      <c r="F70" s="6">
        <v>0</v>
      </c>
      <c r="G70" s="6"/>
      <c r="H70" s="6"/>
      <c r="I70" s="72"/>
    </row>
    <row r="71" spans="1:9" ht="12" customHeight="1">
      <c r="A71" s="19"/>
      <c r="B71" s="12"/>
      <c r="C71" s="6"/>
      <c r="D71" s="6"/>
      <c r="E71" s="6"/>
      <c r="F71" s="6"/>
      <c r="G71" s="6"/>
      <c r="H71" s="6"/>
      <c r="I71" s="72"/>
    </row>
    <row r="72" spans="1:9" ht="12" customHeight="1">
      <c r="A72" s="19"/>
      <c r="B72" s="12"/>
      <c r="C72" s="6"/>
      <c r="D72" s="6"/>
      <c r="E72" s="6"/>
      <c r="F72" s="6"/>
      <c r="G72" s="6"/>
      <c r="H72" s="6"/>
      <c r="I72" s="72"/>
    </row>
    <row r="73" spans="1:9" s="8" customFormat="1" ht="12" customHeight="1">
      <c r="A73" s="13" t="s">
        <v>31</v>
      </c>
      <c r="B73" s="14" t="s">
        <v>114</v>
      </c>
      <c r="C73" s="6"/>
      <c r="D73" s="7">
        <f>SUM(C74:C75)</f>
        <v>26827.46</v>
      </c>
      <c r="E73" s="7"/>
      <c r="F73" s="6"/>
      <c r="G73" s="7">
        <f>SUM(F74:F75)</f>
        <v>37506.44</v>
      </c>
      <c r="H73" s="7"/>
      <c r="I73" s="72"/>
    </row>
    <row r="74" spans="1:9" ht="12" customHeight="1">
      <c r="A74" s="19" t="s">
        <v>16</v>
      </c>
      <c r="B74" s="12" t="s">
        <v>114</v>
      </c>
      <c r="C74" s="6">
        <v>0</v>
      </c>
      <c r="D74" s="6"/>
      <c r="E74" s="6"/>
      <c r="F74" s="6">
        <v>0</v>
      </c>
      <c r="G74" s="6"/>
      <c r="H74" s="6"/>
      <c r="I74" s="72"/>
    </row>
    <row r="75" spans="1:9" ht="12" customHeight="1">
      <c r="A75" s="19" t="s">
        <v>19</v>
      </c>
      <c r="B75" s="12" t="s">
        <v>124</v>
      </c>
      <c r="C75" s="6">
        <v>26827.46</v>
      </c>
      <c r="D75" s="6"/>
      <c r="E75" s="6"/>
      <c r="F75" s="6">
        <v>37506.44</v>
      </c>
      <c r="G75" s="6"/>
      <c r="H75" s="6"/>
      <c r="I75" s="72"/>
    </row>
    <row r="76" spans="1:9" ht="12" customHeight="1">
      <c r="A76" s="19"/>
      <c r="B76" s="12"/>
      <c r="C76" s="6"/>
      <c r="D76" s="6"/>
      <c r="E76" s="6"/>
      <c r="F76" s="6"/>
      <c r="G76" s="6"/>
      <c r="H76" s="6"/>
      <c r="I76" s="72"/>
    </row>
    <row r="77" spans="1:9" s="8" customFormat="1" ht="12" customHeight="1">
      <c r="A77" s="13" t="s">
        <v>41</v>
      </c>
      <c r="B77" s="14" t="s">
        <v>115</v>
      </c>
      <c r="C77" s="6">
        <v>-401166.12</v>
      </c>
      <c r="D77" s="7">
        <f>C77</f>
        <v>-401166.12</v>
      </c>
      <c r="E77" s="7"/>
      <c r="F77" s="6">
        <v>-401166.12</v>
      </c>
      <c r="G77" s="7">
        <f>F77</f>
        <v>-401166.12</v>
      </c>
      <c r="H77" s="7"/>
      <c r="I77" s="72"/>
    </row>
    <row r="78" spans="1:9" s="8" customFormat="1" ht="12" customHeight="1">
      <c r="A78" s="13"/>
      <c r="B78" s="14"/>
      <c r="C78" s="6"/>
      <c r="D78" s="7"/>
      <c r="E78" s="7"/>
      <c r="F78" s="6"/>
      <c r="G78" s="7"/>
      <c r="H78" s="7"/>
      <c r="I78" s="72"/>
    </row>
    <row r="79" spans="1:9" ht="12" customHeight="1">
      <c r="A79" s="19"/>
      <c r="B79" s="12"/>
      <c r="C79" s="6"/>
      <c r="D79" s="6"/>
      <c r="E79" s="6"/>
      <c r="F79" s="6"/>
      <c r="G79" s="6"/>
      <c r="H79" s="6"/>
      <c r="I79" s="72"/>
    </row>
    <row r="80" spans="1:9" s="8" customFormat="1" ht="12" customHeight="1">
      <c r="A80" s="13" t="s">
        <v>89</v>
      </c>
      <c r="B80" s="14" t="s">
        <v>116</v>
      </c>
      <c r="C80" s="6"/>
      <c r="D80" s="7">
        <f>SUM(C81)</f>
        <v>10678.98</v>
      </c>
      <c r="E80" s="7"/>
      <c r="F80" s="6"/>
      <c r="G80" s="7">
        <f>F81</f>
        <v>135062.42</v>
      </c>
      <c r="H80" s="7"/>
      <c r="I80" s="72"/>
    </row>
    <row r="81" spans="1:9" ht="12" customHeight="1">
      <c r="A81" s="19" t="s">
        <v>16</v>
      </c>
      <c r="B81" s="12" t="s">
        <v>125</v>
      </c>
      <c r="C81" s="6">
        <v>10678.98</v>
      </c>
      <c r="D81" s="6"/>
      <c r="E81" s="6"/>
      <c r="F81" s="6">
        <v>135062.42</v>
      </c>
      <c r="G81" s="6"/>
      <c r="H81" s="6"/>
      <c r="I81" s="72"/>
    </row>
    <row r="82" spans="1:9" ht="12" customHeight="1">
      <c r="A82" s="19"/>
      <c r="B82" s="12"/>
      <c r="C82" s="6"/>
      <c r="D82" s="6"/>
      <c r="E82" s="6"/>
      <c r="F82" s="6"/>
      <c r="G82" s="6"/>
      <c r="H82" s="6"/>
      <c r="I82" s="72"/>
    </row>
    <row r="83" spans="1:9" s="5" customFormat="1" ht="12" customHeight="1">
      <c r="A83" s="17"/>
      <c r="B83" s="18" t="s">
        <v>117</v>
      </c>
      <c r="C83" s="6"/>
      <c r="D83" s="4"/>
      <c r="E83" s="4">
        <f>D60+D64+D69+D73+D77+D80</f>
        <v>-313659.68000000005</v>
      </c>
      <c r="F83" s="6"/>
      <c r="G83" s="4"/>
      <c r="H83" s="4">
        <f>G60+G64+G69+G73+G77+G80</f>
        <v>-178597.25999999998</v>
      </c>
      <c r="I83" s="72"/>
    </row>
    <row r="84" spans="1:9" s="5" customFormat="1" ht="12" customHeight="1">
      <c r="A84" s="17"/>
      <c r="B84" s="18"/>
      <c r="C84" s="6"/>
      <c r="D84" s="4"/>
      <c r="E84" s="4"/>
      <c r="F84" s="6"/>
      <c r="G84" s="4"/>
      <c r="H84" s="4"/>
      <c r="I84" s="72"/>
    </row>
    <row r="85" spans="1:9" s="5" customFormat="1" ht="12" customHeight="1">
      <c r="A85" s="17"/>
      <c r="B85" s="18" t="s">
        <v>118</v>
      </c>
      <c r="C85" s="6"/>
      <c r="D85" s="4"/>
      <c r="E85" s="4">
        <f>E40+E55+E83</f>
        <v>544290.5499999999</v>
      </c>
      <c r="F85" s="6"/>
      <c r="G85" s="4"/>
      <c r="H85" s="4">
        <f>H40+H55+H83</f>
        <v>494510.80999999994</v>
      </c>
      <c r="I85" s="72"/>
    </row>
    <row r="86" spans="1:9" ht="12" customHeight="1" thickBot="1">
      <c r="A86" s="11"/>
      <c r="B86" s="20"/>
      <c r="C86" s="6"/>
      <c r="D86" s="6"/>
      <c r="E86" s="6"/>
      <c r="F86" s="6"/>
      <c r="G86" s="6"/>
      <c r="H86" s="6"/>
      <c r="I86" s="72"/>
    </row>
    <row r="87" spans="1:9" s="8" customFormat="1" ht="13.5" thickBot="1">
      <c r="A87" s="21"/>
      <c r="B87" s="22" t="s">
        <v>75</v>
      </c>
      <c r="C87" s="10"/>
      <c r="D87" s="9"/>
      <c r="E87" s="9">
        <v>370.29</v>
      </c>
      <c r="F87" s="10"/>
      <c r="G87" s="9"/>
      <c r="H87" s="9">
        <v>217.86</v>
      </c>
      <c r="I87" s="72"/>
    </row>
    <row r="88" ht="12.75"/>
    <row r="89" spans="6:8" ht="12" customHeight="1">
      <c r="F89" s="1"/>
      <c r="H89" s="1"/>
    </row>
    <row r="90" spans="6:8" ht="12" customHeight="1">
      <c r="F90" s="1"/>
      <c r="H90" s="1"/>
    </row>
    <row r="91" spans="6:8" ht="12" customHeight="1">
      <c r="F91" s="1"/>
      <c r="H91" s="1"/>
    </row>
    <row r="92" ht="12" customHeight="1">
      <c r="H92" s="1"/>
    </row>
    <row r="93" ht="12" customHeight="1">
      <c r="H93" s="1"/>
    </row>
    <row r="94" ht="12" customHeight="1">
      <c r="H94" s="1"/>
    </row>
  </sheetData>
  <sheetProtection/>
  <mergeCells count="5">
    <mergeCell ref="A1:H1"/>
    <mergeCell ref="A2:H2"/>
    <mergeCell ref="A3:H3"/>
    <mergeCell ref="C5:E5"/>
    <mergeCell ref="F5:H5"/>
  </mergeCells>
  <printOptions horizontalCentered="1" verticalCentered="1"/>
  <pageMargins left="0.31496062992125984" right="0.7086614173228347" top="0" bottom="0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nazim</dc:creator>
  <cp:keywords/>
  <dc:description/>
  <cp:lastModifiedBy>Ayhan Tay</cp:lastModifiedBy>
  <cp:lastPrinted>2020-02-20T12:42:54Z</cp:lastPrinted>
  <dcterms:created xsi:type="dcterms:W3CDTF">2002-01-09T19:19:23Z</dcterms:created>
  <dcterms:modified xsi:type="dcterms:W3CDTF">2020-02-21T11:01:27Z</dcterms:modified>
  <cp:category/>
  <cp:version/>
  <cp:contentType/>
  <cp:contentStatus/>
</cp:coreProperties>
</file>